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мои документы\Арсёнова ЛГ\ДУМА Бюджет\2024\1. Бюджет 2024-2026\3. 26.04.2024\Отчет об исполнении бюджета за 2023 год\"/>
    </mc:Choice>
  </mc:AlternateContent>
  <bookViews>
    <workbookView xWindow="0" yWindow="45" windowWidth="15195" windowHeight="8445"/>
  </bookViews>
  <sheets>
    <sheet name="Выпол дох 2023г 1 прил" sheetId="21" r:id="rId1"/>
    <sheet name="Выпол расх 2023г 2 прил" sheetId="22" r:id="rId2"/>
    <sheet name="Выпол расх 2023 3 прил" sheetId="23" r:id="rId3"/>
    <sheet name="Выпол по источ 2024г 4 прил " sheetId="24" r:id="rId4"/>
  </sheets>
  <externalReferences>
    <externalReference r:id="rId5"/>
  </externalReferences>
  <definedNames>
    <definedName name="_xlnm.Print_Area" localSheetId="3">'Выпол по источ 2024г 4 прил '!$A$1:$E$37</definedName>
    <definedName name="_xlnm.Print_Area" localSheetId="2">'Выпол расх 2023 3 прил'!$A$1:$D$41</definedName>
  </definedNames>
  <calcPr calcId="162913" fullPrecision="0"/>
</workbook>
</file>

<file path=xl/calcChain.xml><?xml version="1.0" encoding="utf-8"?>
<calcChain xmlns="http://schemas.openxmlformats.org/spreadsheetml/2006/main">
  <c r="D41" i="23" l="1"/>
  <c r="D20" i="23"/>
  <c r="D17" i="23"/>
  <c r="D10" i="23"/>
  <c r="G11" i="22"/>
  <c r="G12" i="22"/>
  <c r="G206" i="22"/>
  <c r="G204" i="22" s="1"/>
  <c r="G205" i="22"/>
  <c r="G202" i="22"/>
  <c r="G200" i="22" s="1"/>
  <c r="G201" i="22"/>
  <c r="G199" i="22" l="1"/>
  <c r="G89" i="22" l="1"/>
  <c r="G91" i="22"/>
  <c r="G90" i="22" s="1"/>
  <c r="G28" i="22"/>
  <c r="D86" i="21"/>
  <c r="D44" i="21"/>
  <c r="D39" i="21"/>
  <c r="D22" i="21"/>
  <c r="D15" i="21"/>
  <c r="E10" i="24"/>
  <c r="E28" i="24"/>
  <c r="G189" i="22" l="1"/>
  <c r="G190" i="22"/>
  <c r="D31" i="23" s="1"/>
  <c r="G191" i="22"/>
  <c r="G193" i="22"/>
  <c r="D32" i="23" s="1"/>
  <c r="G194" i="22"/>
  <c r="G195" i="22"/>
  <c r="G186" i="22"/>
  <c r="G185" i="22"/>
  <c r="G183" i="22"/>
  <c r="G182" i="22"/>
  <c r="G181" i="22"/>
  <c r="G180" i="22" s="1"/>
  <c r="G179" i="22" s="1"/>
  <c r="D28" i="23" s="1"/>
  <c r="D29" i="23" s="1"/>
  <c r="G177" i="22"/>
  <c r="G176" i="22"/>
  <c r="G175" i="22"/>
  <c r="G133" i="22"/>
  <c r="G110" i="22"/>
  <c r="G111" i="22"/>
  <c r="G112" i="22"/>
  <c r="G188" i="22" l="1"/>
  <c r="D30" i="23" s="1"/>
  <c r="D90" i="21"/>
  <c r="D71" i="21" s="1"/>
  <c r="D76" i="21"/>
  <c r="D60" i="21"/>
  <c r="E31" i="24" l="1"/>
  <c r="E30" i="24" s="1"/>
  <c r="E29" i="24" s="1"/>
  <c r="E22" i="24"/>
  <c r="E20" i="24"/>
  <c r="E16" i="24"/>
  <c r="E15" i="24" s="1"/>
  <c r="E13" i="24"/>
  <c r="E12" i="24" s="1"/>
  <c r="D16" i="24"/>
  <c r="D15" i="24" s="1"/>
  <c r="D19" i="24"/>
  <c r="D18" i="24" s="1"/>
  <c r="D23" i="24"/>
  <c r="D25" i="24"/>
  <c r="D32" i="24"/>
  <c r="D22" i="24" l="1"/>
  <c r="D21" i="24" s="1"/>
  <c r="D31" i="24" s="1"/>
  <c r="D30" i="24" s="1"/>
  <c r="D29" i="24" s="1"/>
  <c r="D28" i="24" s="1"/>
  <c r="D27" i="24" s="1"/>
  <c r="E19" i="24"/>
  <c r="E18" i="24" s="1"/>
  <c r="E27" i="24" s="1"/>
  <c r="E26" i="24" s="1"/>
  <c r="E25" i="24" s="1"/>
  <c r="E24" i="24" s="1"/>
  <c r="E11" i="24"/>
  <c r="D14" i="24"/>
  <c r="D13" i="24" l="1"/>
  <c r="G239" i="22" l="1"/>
  <c r="G218" i="22"/>
  <c r="G142" i="22"/>
  <c r="G56" i="22"/>
  <c r="G55" i="22" s="1"/>
  <c r="G54" i="22"/>
  <c r="G53" i="22"/>
  <c r="G52" i="22"/>
  <c r="G51" i="22"/>
  <c r="D14" i="23" s="1"/>
  <c r="G42" i="22" l="1"/>
  <c r="G36" i="22"/>
  <c r="G33" i="22"/>
  <c r="D81" i="21"/>
  <c r="D73" i="21"/>
  <c r="D66" i="21"/>
  <c r="D58" i="21"/>
  <c r="D51" i="21"/>
  <c r="D41" i="21"/>
  <c r="D34" i="21"/>
  <c r="D31" i="21" s="1"/>
  <c r="D28" i="21"/>
  <c r="D21" i="21" l="1"/>
  <c r="D14" i="21"/>
  <c r="D40" i="23"/>
  <c r="G76" i="22"/>
  <c r="G75" i="22" s="1"/>
  <c r="G32" i="22"/>
  <c r="G248" i="22"/>
  <c r="G247" i="22" s="1"/>
  <c r="G246" i="22" s="1"/>
  <c r="G245" i="22" s="1"/>
  <c r="G244" i="22" s="1"/>
  <c r="G243" i="22" s="1"/>
  <c r="G242" i="22" s="1"/>
  <c r="G240" i="22"/>
  <c r="G238" i="22" s="1"/>
  <c r="G237" i="22" s="1"/>
  <c r="G236" i="22" s="1"/>
  <c r="G235" i="22" s="1"/>
  <c r="G234" i="22" s="1"/>
  <c r="D38" i="23" s="1"/>
  <c r="G232" i="22"/>
  <c r="G231" i="22" s="1"/>
  <c r="G230" i="22" s="1"/>
  <c r="G223" i="22"/>
  <c r="G222" i="22" s="1"/>
  <c r="G217" i="22"/>
  <c r="G213" i="22"/>
  <c r="G212" i="22" s="1"/>
  <c r="G173" i="22"/>
  <c r="G172" i="22" s="1"/>
  <c r="G171" i="22" s="1"/>
  <c r="G169" i="22"/>
  <c r="G168" i="22" s="1"/>
  <c r="G167" i="22" s="1"/>
  <c r="G165" i="22"/>
  <c r="G164" i="22" s="1"/>
  <c r="G163" i="22" s="1"/>
  <c r="G160" i="22"/>
  <c r="G152" i="22"/>
  <c r="G151" i="22" s="1"/>
  <c r="G148" i="22"/>
  <c r="G147" i="22" s="1"/>
  <c r="G146" i="22" s="1"/>
  <c r="G141" i="22"/>
  <c r="G140" i="22" s="1"/>
  <c r="G139" i="22" s="1"/>
  <c r="G134" i="22"/>
  <c r="G132" i="22" s="1"/>
  <c r="G131" i="22" s="1"/>
  <c r="G130" i="22" s="1"/>
  <c r="G129" i="22" s="1"/>
  <c r="G127" i="22"/>
  <c r="G126" i="22" s="1"/>
  <c r="G125" i="22" s="1"/>
  <c r="G124" i="22" s="1"/>
  <c r="G123" i="22" s="1"/>
  <c r="G120" i="22"/>
  <c r="G119" i="22" s="1"/>
  <c r="G118" i="22" s="1"/>
  <c r="G117" i="22" s="1"/>
  <c r="G108" i="22"/>
  <c r="G107" i="22" s="1"/>
  <c r="G106" i="22" s="1"/>
  <c r="G105" i="22" s="1"/>
  <c r="G104" i="22" s="1"/>
  <c r="G103" i="22" s="1"/>
  <c r="D19" i="23" s="1"/>
  <c r="G100" i="22"/>
  <c r="G99" i="22" s="1"/>
  <c r="G84" i="22"/>
  <c r="G83" i="22" s="1"/>
  <c r="G82" i="22" s="1"/>
  <c r="G79" i="22"/>
  <c r="G78" i="22" s="1"/>
  <c r="G63" i="22"/>
  <c r="G62" i="22" s="1"/>
  <c r="G61" i="22" s="1"/>
  <c r="G60" i="22" s="1"/>
  <c r="G59" i="22" s="1"/>
  <c r="G58" i="22" s="1"/>
  <c r="D15" i="23" s="1"/>
  <c r="G49" i="22"/>
  <c r="G48" i="22" s="1"/>
  <c r="G47" i="22" s="1"/>
  <c r="G46" i="22" s="1"/>
  <c r="G40" i="22"/>
  <c r="G19" i="22"/>
  <c r="G18" i="22" s="1"/>
  <c r="G71" i="22" l="1"/>
  <c r="G70" i="22" s="1"/>
  <c r="G69" i="22" s="1"/>
  <c r="G122" i="22"/>
  <c r="D23" i="23" s="1"/>
  <c r="G39" i="22"/>
  <c r="G27" i="22"/>
  <c r="G96" i="22"/>
  <c r="G95" i="22" s="1"/>
  <c r="G94" i="22" s="1"/>
  <c r="G87" i="22" s="1"/>
  <c r="G102" i="22"/>
  <c r="G157" i="22"/>
  <c r="G162" i="22"/>
  <c r="G16" i="22"/>
  <c r="G15" i="22" s="1"/>
  <c r="G14" i="22" s="1"/>
  <c r="G13" i="22" s="1"/>
  <c r="D11" i="23" s="1"/>
  <c r="G17" i="22"/>
  <c r="G229" i="22"/>
  <c r="G228" i="22" s="1"/>
  <c r="G227" i="22" s="1"/>
  <c r="D36" i="23" s="1"/>
  <c r="G226" i="22"/>
  <c r="G211" i="22"/>
  <c r="G210" i="22" s="1"/>
  <c r="G209" i="22" s="1"/>
  <c r="G208" i="22" s="1"/>
  <c r="G198" i="22" s="1"/>
  <c r="G115" i="22"/>
  <c r="G116" i="22"/>
  <c r="D22" i="23" s="1"/>
  <c r="G150" i="22"/>
  <c r="G145" i="22" s="1"/>
  <c r="G138" i="22" s="1"/>
  <c r="G159" i="22"/>
  <c r="G158" i="22"/>
  <c r="G68" i="22" l="1"/>
  <c r="G67" i="22" s="1"/>
  <c r="G66" i="22" s="1"/>
  <c r="G197" i="22"/>
  <c r="D34" i="23" s="1"/>
  <c r="G93" i="22"/>
  <c r="G88" i="22" s="1"/>
  <c r="G114" i="22"/>
  <c r="G86" i="22"/>
  <c r="G26" i="22"/>
  <c r="G25" i="22" s="1"/>
  <c r="G24" i="22" s="1"/>
  <c r="G156" i="22"/>
  <c r="G155" i="22" l="1"/>
  <c r="G154" i="22" s="1"/>
  <c r="G137" i="22" s="1"/>
  <c r="G65" i="22"/>
  <c r="D16" i="23"/>
  <c r="G23" i="22"/>
  <c r="G22" i="22" s="1"/>
  <c r="G136" i="22" l="1"/>
  <c r="D27" i="23"/>
  <c r="D13" i="23"/>
  <c r="D37" i="23"/>
  <c r="D39" i="23" l="1"/>
  <c r="D35" i="23"/>
  <c r="D21" i="23" l="1"/>
  <c r="D24" i="23" l="1"/>
  <c r="D33" i="23"/>
</calcChain>
</file>

<file path=xl/sharedStrings.xml><?xml version="1.0" encoding="utf-8"?>
<sst xmlns="http://schemas.openxmlformats.org/spreadsheetml/2006/main" count="1372" uniqueCount="466">
  <si>
    <t>Наименование</t>
  </si>
  <si>
    <t>РЗ</t>
  </si>
  <si>
    <t>ОБЩЕГОСУДАРСТВЕННЫЕ ВОПРОСЫ</t>
  </si>
  <si>
    <t>01</t>
  </si>
  <si>
    <t>00</t>
  </si>
  <si>
    <t>000</t>
  </si>
  <si>
    <t>02</t>
  </si>
  <si>
    <t>200</t>
  </si>
  <si>
    <t>04</t>
  </si>
  <si>
    <t>300</t>
  </si>
  <si>
    <t>12</t>
  </si>
  <si>
    <t>Резервные фонды</t>
  </si>
  <si>
    <t>Другие общегосударственные вопросы</t>
  </si>
  <si>
    <t>03</t>
  </si>
  <si>
    <t>08</t>
  </si>
  <si>
    <t>05</t>
  </si>
  <si>
    <t>Жилищное хозяйство</t>
  </si>
  <si>
    <t>Коммунальное хозяйство</t>
  </si>
  <si>
    <t>Культура</t>
  </si>
  <si>
    <t>СОЦИАЛЬНАЯ ПОЛИТИКА</t>
  </si>
  <si>
    <t>10</t>
  </si>
  <si>
    <t>11</t>
  </si>
  <si>
    <t>Функционирование высшего должностного лица субъекта Российской Федерации и органа местного самоуправления</t>
  </si>
  <si>
    <t>726</t>
  </si>
  <si>
    <t>07</t>
  </si>
  <si>
    <t>Благоустройство</t>
  </si>
  <si>
    <t>Обеспечение проведения выборов и референдумов</t>
  </si>
  <si>
    <t>Мобилизационная и вневойсковая подготовка</t>
  </si>
  <si>
    <t>Функционирование законодательных (представительных) органов государственной власти субъектов Российской Федерации и органов местного самоуправления</t>
  </si>
  <si>
    <t>500</t>
  </si>
  <si>
    <t>НАЦИОНАЛЬНАЯ ОБОРОНА</t>
  </si>
  <si>
    <t>ЖИЛИЩНО-КОММУНАЛЬНОЕ ХОЗЯЙСТВО</t>
  </si>
  <si>
    <t>КУЛЬТУРА, КИНЕМАТОГРАФИЯ</t>
  </si>
  <si>
    <t>ИТОГО РАСХОДОВ</t>
  </si>
  <si>
    <t>Другие вопросы в области национальной экономики</t>
  </si>
  <si>
    <t>НАЦИОНАЛЬНАЯ ЭКОНОМИКА</t>
  </si>
  <si>
    <t>Обеспечение пожарной безопасности</t>
  </si>
  <si>
    <t>НАЦИОНАЛЬНАЯ БЕЗОПАСНОСТЬ И ПРАВОХРАНИТЕЛЬНАЯ ДЕЯТЕЛЬНОСТЬ</t>
  </si>
  <si>
    <t>010</t>
  </si>
  <si>
    <t>14</t>
  </si>
  <si>
    <t>Прочие межбюджетные трансферты общего характера</t>
  </si>
  <si>
    <t>к решению Думы Оекского муниципального образования</t>
  </si>
  <si>
    <t>Утвержденные бюджетные назначения</t>
  </si>
  <si>
    <t>Неисполненные назначения</t>
  </si>
  <si>
    <t>Дорожное хозяйство</t>
  </si>
  <si>
    <t>09</t>
  </si>
  <si>
    <t xml:space="preserve">Пенсионное обеспечение </t>
  </si>
  <si>
    <t>ОБСЛУЖИВАНИЕ ГОСУДАРСТВЕННОГО И МУНИЦИПАЛЬНОГО ДОЛГА</t>
  </si>
  <si>
    <t>13</t>
  </si>
  <si>
    <t xml:space="preserve">Обслуживание государственного внутреннего и муниципального долга </t>
  </si>
  <si>
    <t>100</t>
  </si>
  <si>
    <t>Функционирование Правительства Российской Федерации, высших исполнительных  органов государственной власти субъектов РФ, местных администраций</t>
  </si>
  <si>
    <t>800</t>
  </si>
  <si>
    <t>700</t>
  </si>
  <si>
    <t>121</t>
  </si>
  <si>
    <t>244</t>
  </si>
  <si>
    <t>852</t>
  </si>
  <si>
    <t>312</t>
  </si>
  <si>
    <t>730</t>
  </si>
  <si>
    <t>540</t>
  </si>
  <si>
    <t xml:space="preserve"> Наименование показателя</t>
  </si>
  <si>
    <t>Код дохода по бюджетной классификации</t>
  </si>
  <si>
    <t>4</t>
  </si>
  <si>
    <t>6</t>
  </si>
  <si>
    <t>Доходы бюджета - всего</t>
  </si>
  <si>
    <t>-</t>
  </si>
  <si>
    <t>Код ГАД</t>
  </si>
  <si>
    <t>Кассовое исполнение (руб)</t>
  </si>
  <si>
    <t>182</t>
  </si>
  <si>
    <t>Код строки</t>
  </si>
  <si>
    <t>x</t>
  </si>
  <si>
    <t>Результат исполнения бюджета (дефицит / профицит)</t>
  </si>
  <si>
    <t>450</t>
  </si>
  <si>
    <t xml:space="preserve">Кассовое исполнение, руб </t>
  </si>
  <si>
    <t>КЦСР</t>
  </si>
  <si>
    <t>КВР</t>
  </si>
  <si>
    <t>КФСР</t>
  </si>
  <si>
    <t>КВСР</t>
  </si>
  <si>
    <t>0100</t>
  </si>
  <si>
    <t>0102</t>
  </si>
  <si>
    <t>9110060001</t>
  </si>
  <si>
    <t>120</t>
  </si>
  <si>
    <t>129</t>
  </si>
  <si>
    <t>0104</t>
  </si>
  <si>
    <t>240</t>
  </si>
  <si>
    <t>360</t>
  </si>
  <si>
    <t>850</t>
  </si>
  <si>
    <t>853</t>
  </si>
  <si>
    <t>9120073150</t>
  </si>
  <si>
    <t>0203</t>
  </si>
  <si>
    <t>0200</t>
  </si>
  <si>
    <t>9130051180</t>
  </si>
  <si>
    <t>0300</t>
  </si>
  <si>
    <t>0310</t>
  </si>
  <si>
    <t>2140099015</t>
  </si>
  <si>
    <t>0400</t>
  </si>
  <si>
    <t>0409</t>
  </si>
  <si>
    <t>2010099020</t>
  </si>
  <si>
    <t>0412</t>
  </si>
  <si>
    <t>9110060011</t>
  </si>
  <si>
    <t>0500</t>
  </si>
  <si>
    <t>0503</t>
  </si>
  <si>
    <t>9110060105</t>
  </si>
  <si>
    <t>0800</t>
  </si>
  <si>
    <t>0801</t>
  </si>
  <si>
    <t>9110060002</t>
  </si>
  <si>
    <t>1000</t>
  </si>
  <si>
    <t>1001</t>
  </si>
  <si>
    <t>9110060018</t>
  </si>
  <si>
    <t>1300</t>
  </si>
  <si>
    <t>1301</t>
  </si>
  <si>
    <t>9110060019</t>
  </si>
  <si>
    <t>1400</t>
  </si>
  <si>
    <t>1403</t>
  </si>
  <si>
    <t>Приложение № 4</t>
  </si>
  <si>
    <t>ПР</t>
  </si>
  <si>
    <t xml:space="preserve"> </t>
  </si>
  <si>
    <t>Приложение № 3</t>
  </si>
  <si>
    <t>Приложение № 2</t>
  </si>
  <si>
    <t>Приложение № 1</t>
  </si>
  <si>
    <t>X</t>
  </si>
  <si>
    <t>72601020000000000000</t>
  </si>
  <si>
    <t>72601020000000000700</t>
  </si>
  <si>
    <t>72601020000100000710</t>
  </si>
  <si>
    <t>72601030000000000000</t>
  </si>
  <si>
    <t>72601030100000000000</t>
  </si>
  <si>
    <t>72601030100000000700</t>
  </si>
  <si>
    <t>72601030100100000710</t>
  </si>
  <si>
    <t>72601030100000000800</t>
  </si>
  <si>
    <t>72601030100100000810</t>
  </si>
  <si>
    <t>72601050201000000510</t>
  </si>
  <si>
    <t>72601050201100000510</t>
  </si>
  <si>
    <t>72601050200000000600</t>
  </si>
  <si>
    <t>72601050201000000610</t>
  </si>
  <si>
    <t>72601050201100000610</t>
  </si>
  <si>
    <t>830</t>
  </si>
  <si>
    <t>831</t>
  </si>
  <si>
    <t>0113</t>
  </si>
  <si>
    <t>9110060008</t>
  </si>
  <si>
    <t>91400S2370</t>
  </si>
  <si>
    <t>9110060004</t>
  </si>
  <si>
    <t>111</t>
  </si>
  <si>
    <t>110</t>
  </si>
  <si>
    <t>112</t>
  </si>
  <si>
    <t>119</t>
  </si>
  <si>
    <t>9110060020</t>
  </si>
  <si>
    <t>к  решению Думы Оекского муниципального образования</t>
  </si>
  <si>
    <t>Иные межбюджетные трансферты</t>
  </si>
  <si>
    <t>Обеспечение деятельности в сфере установленных функций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</si>
  <si>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</si>
  <si>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</si>
  <si>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</si>
  <si>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Социальное обеспечение и иные выплаты населению</t>
  </si>
  <si>
    <t>Иные бюджетные ассигнования</t>
  </si>
  <si>
    <t>Иные выплаты населению</t>
  </si>
  <si>
    <t>Исполнение судебных актов</t>
  </si>
  <si>
    <t>Уплата налогов, сборов и иных платежей</t>
  </si>
  <si>
    <t>Уплата иных платежей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</si>
  <si>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</si>
  <si>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</si>
  <si>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</si>
  <si>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Приобретение материальных и нематериальных активов в сфере установленных функций</t>
  </si>
  <si>
    <t>Иные мероприятия в сфере установленных функций</t>
  </si>
  <si>
    <t>Резервный фонд администрации муниципального образования</t>
  </si>
  <si>
    <t>Расходы на выплаты персоналу казенных учреждений</t>
  </si>
  <si>
    <t>Доплаты к пенсиям муниципальных служащих</t>
  </si>
  <si>
    <t>Иные пенсии, социальные доплаты к пенсиям</t>
  </si>
  <si>
    <t>Увеличение прочих остатков средств бюджетов</t>
  </si>
  <si>
    <t>Увеличение прочих остатков денежных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</si>
  <si>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</si>
  <si>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</si>
  <si>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 xml:space="preserve">  Единый сельскохозяйственный налог</t>
  </si>
  <si>
    <t>НАЛОГИ НА ТОВАРЫ (РАБОТЫ, УСЛУГИ), РЕАЛИЗУЕМЫЕ НА ТЕРРИТОРИИ РОССИЙСКОЙ ФЕДЕРАЦИИ</t>
  </si>
  <si>
    <t>АДМИНИСТРАЦИЯ ОЕКСКОГО МУНИЦИПАЛЬНОГО ОБРАЗОВАНИЯ</t>
  </si>
  <si>
    <t>Непрограммные расходы органов местного самоуправления</t>
  </si>
  <si>
    <t>9100000000</t>
  </si>
  <si>
    <t>Непрограммные расходы органов местного самоуправления за счет средств местного бюджета</t>
  </si>
  <si>
    <t>9110000000</t>
  </si>
  <si>
    <t>Осуществление органами местного самоуправления полномочий местного значения поселения</t>
  </si>
  <si>
    <t>9110060000</t>
  </si>
  <si>
    <t>Фонд оплаты труда государственных (муниципальных) органов</t>
  </si>
  <si>
    <t>Прочая закупка товаров, работ и услуг</t>
  </si>
  <si>
    <t>Исполнение судебных актов РФ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</si>
  <si>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Уплата прочих налогов, сборов</t>
  </si>
  <si>
    <t>Непрограммные расходы органов местного самоуправления за счет средств областного бюджета</t>
  </si>
  <si>
    <t>9120000000</t>
  </si>
  <si>
    <t>0111</t>
  </si>
  <si>
    <t>Резервные средства</t>
  </si>
  <si>
    <t>870</t>
  </si>
  <si>
    <t xml:space="preserve">Другие общегосударственные вопросы
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</si>
  <si>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</si>
  <si>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</si>
  <si>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Строительство, реконструкция, капитальный ремонт в сфере установленных функций</t>
  </si>
  <si>
    <t>Непрограммные расходы органов местного самоуправления за счет средств федерального бюджета</t>
  </si>
  <si>
    <t>9130000000</t>
  </si>
  <si>
    <t>Осуществление первичного воинского учета на территориях, где отсутствуют военные комиссариаты</t>
  </si>
  <si>
    <t>Программные расходы</t>
  </si>
  <si>
    <t>2000000000</t>
  </si>
  <si>
    <t>2140099000</t>
  </si>
  <si>
    <t>Дорожное хозяйство (дорожные фонды)</t>
  </si>
  <si>
    <t>2010099000</t>
  </si>
  <si>
    <t>2210000000</t>
  </si>
  <si>
    <t>Мероприятия, связанные с территориальным развитием муниципального образования</t>
  </si>
  <si>
    <t>2210099019</t>
  </si>
  <si>
    <t>2270000000</t>
  </si>
  <si>
    <t>Мероприятия по организации и содержанию уличного освещения</t>
  </si>
  <si>
    <t>2270099030</t>
  </si>
  <si>
    <t>2280000000</t>
  </si>
  <si>
    <t>Мероприятия по формированию современной городской среды</t>
  </si>
  <si>
    <t>2280099033</t>
  </si>
  <si>
    <t>Прочие мероприятия по благоустройству поселений</t>
  </si>
  <si>
    <t>КУЛЬТУРА,КИНЕМАТОГРАФИЯ</t>
  </si>
  <si>
    <t>КУЛЬТУРА</t>
  </si>
  <si>
    <t>Премии и гранты</t>
  </si>
  <si>
    <t>350</t>
  </si>
  <si>
    <t>Обслуживание муниципального долга</t>
  </si>
  <si>
    <t>Обслуживание государственного (муниципального) долга</t>
  </si>
  <si>
    <t xml:space="preserve">МЕЖБЮДЖЕТНЫЕ ТРАНСФЕРТЫ ОБЩЕГО ХАРАКТЕРА БЮДЖЕТАМ БЮДЖЕТНОЙ СИСТЕМЫ РОССИЙСКОЙ ФЕДЕРАЦИИ
</t>
  </si>
  <si>
    <t>Межбюджетные трансферты</t>
  </si>
  <si>
    <t>851</t>
  </si>
  <si>
    <t>228F255551</t>
  </si>
  <si>
    <t>Организация и содержание мест захоронения</t>
  </si>
  <si>
    <t>9110060104</t>
  </si>
  <si>
    <t>от "___" ___________ 20____ г. № ________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</si>
  <si>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</si>
  <si>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1030223101 0000 110</t>
  </si>
  <si>
    <t>1030225101 0000 110</t>
  </si>
  <si>
    <t>1000000000 0000 000</t>
  </si>
  <si>
    <t>1030200001 0000 110</t>
  </si>
  <si>
    <t>1010000000 0000 000</t>
  </si>
  <si>
    <t xml:space="preserve"> 1010200001 0000 110</t>
  </si>
  <si>
    <t>х</t>
  </si>
  <si>
    <t xml:space="preserve">в том числе: </t>
  </si>
  <si>
    <t xml:space="preserve"> 000 1030224001 0000 110</t>
  </si>
  <si>
    <t xml:space="preserve"> 000 1050301001 0000 110</t>
  </si>
  <si>
    <t xml:space="preserve"> 000 1110700000 0000 120</t>
  </si>
  <si>
    <t xml:space="preserve"> 000 1110900000 0000 120</t>
  </si>
  <si>
    <t xml:space="preserve"> 000 1110904000 0000 120</t>
  </si>
  <si>
    <t xml:space="preserve">  1080000000 0000 000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</si>
  <si>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</si>
  <si>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НАЛОГОВЫЕ И НЕНАЛОГОВЫЕ ДОХОДЫ</t>
  </si>
  <si>
    <t>Налог на доходы физических лиц</t>
  </si>
  <si>
    <t>НАЛОГИ НА ПРИБЫЛЬ, ДОХОДЫ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</si>
  <si>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</si>
  <si>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</si>
  <si>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</si>
  <si>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</si>
  <si>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</si>
  <si>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1010201001 0000 110</t>
  </si>
  <si>
    <t xml:space="preserve"> 1010202001 0000 110</t>
  </si>
  <si>
    <t xml:space="preserve"> 1010203001 0000 110</t>
  </si>
  <si>
    <t xml:space="preserve"> 1030000000 0000 000</t>
  </si>
  <si>
    <t xml:space="preserve"> 1030224101 0000 110</t>
  </si>
  <si>
    <t>1050000000 0000 000</t>
  </si>
  <si>
    <t>1050300001 0000 110</t>
  </si>
  <si>
    <t>1060000000 0000 000</t>
  </si>
  <si>
    <t>1060100000 0000 110</t>
  </si>
  <si>
    <t>1060103010 0000 110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</si>
  <si>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</si>
  <si>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</si>
  <si>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</si>
  <si>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</si>
  <si>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</si>
  <si>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</si>
  <si>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</si>
  <si>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</si>
  <si>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</si>
  <si>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</si>
  <si>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лиц, обладающих земельным участком, расположенным в границах сельских поселений</t>
  </si>
  <si>
    <t>Земельный налог с физических лиц</t>
  </si>
  <si>
    <t>ГОСУДАРСТВЕННАЯ ПОШЛИНА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</si>
  <si>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</si>
  <si>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</si>
  <si>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ДОХОДЫ ОТ ИСПОЛЬЗОВАНИЯ ИМУЩЕСТВА, НАХОДЯЩЕГОСЯ В ГОСУДАРСТВЕННОЙ И МУНИЦИПАЛЬНОЙ СОБСТВЕННОСТИ</t>
  </si>
  <si>
    <t>Платежи от государственных и муниципальных унитарных предприятий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</si>
  <si>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</si>
  <si>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</si>
  <si>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</si>
  <si>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</si>
  <si>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</si>
  <si>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</si>
  <si>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</si>
  <si>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сельских поселений</t>
  </si>
  <si>
    <t>Доходы от компенсации затрат государства</t>
  </si>
  <si>
    <t>Доходы, поступающие в порядке возмещения расходов, понесенных в связи с эксплуатацией имущества</t>
  </si>
  <si>
    <t>Доходы, поступающие в порядке возмещения расходов, понесенных в связи с эксплуатацией имущества сельских поселений</t>
  </si>
  <si>
    <t>ШТРАФЫ, САНКЦИИ, ВОЗМЕЩЕНИЕ УЩЕРБА</t>
  </si>
  <si>
    <t xml:space="preserve">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</si>
  <si>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</si>
  <si>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</si>
  <si>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</si>
  <si>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</si>
  <si>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</si>
  <si>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ПРОЧИЕ НЕНАЛОГОВЫЕ ДОХОДЫ</t>
  </si>
  <si>
    <t>1160200002 0000 140</t>
  </si>
  <si>
    <t>1160202002 0000 140</t>
  </si>
  <si>
    <t>1160700000 0000 140</t>
  </si>
  <si>
    <t>1160701000 0000 140</t>
  </si>
  <si>
    <t>1160701010 0000 140</t>
  </si>
  <si>
    <t>1170000000 0000 000</t>
  </si>
  <si>
    <t>1170100000 0000 180</t>
  </si>
  <si>
    <t>1170105010 0000 180</t>
  </si>
  <si>
    <t>Невыясненные поступления</t>
  </si>
  <si>
    <t>Невыясненные поступления, зачисляемые в бюджеты сельских поселений</t>
  </si>
  <si>
    <t>Прочие неналоговые доходы</t>
  </si>
  <si>
    <t>Прочие неналоговые доходы бюджетов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</si>
  <si>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</si>
  <si>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</si>
  <si>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1170500000 0000 180</t>
  </si>
  <si>
    <t>1170505010 0000 180</t>
  </si>
  <si>
    <t>2000000000 0000 000</t>
  </si>
  <si>
    <t>Дотации бюджетам бюджетной системы Российской Федерации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</si>
  <si>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</si>
  <si>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2020000000 0000 000</t>
  </si>
  <si>
    <t>2021000000 0000 150</t>
  </si>
  <si>
    <t>2021600100 0000 150</t>
  </si>
  <si>
    <t>2021600110 0000 150</t>
  </si>
  <si>
    <t>2022000000 0000 150</t>
  </si>
  <si>
    <t>2022555510 0000 150</t>
  </si>
  <si>
    <t>2022999900 0000 150</t>
  </si>
  <si>
    <t>2022999910 0000 150</t>
  </si>
  <si>
    <t>Прочие субсидии</t>
  </si>
  <si>
    <t>Дотации бюджетам сельских поселений на выравнивание бюджетной обеспеченности из бюджетов муниципальных районов</t>
  </si>
  <si>
    <t>Субсидии бюджетам бюджетной системы Российской Федерации (межбюджетные субсидии)</t>
  </si>
  <si>
    <t>Субсидии бюджетам сельских поселений на реализацию программ формирования современной городской среды</t>
  </si>
  <si>
    <t>Прочие субсидии бюджетам сельских поселений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</si>
  <si>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</si>
  <si>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</si>
  <si>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</si>
  <si>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</si>
  <si>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</si>
  <si>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Прочие межбюджетные трансферты, передаваемые бюджетам сельских поселений</t>
  </si>
  <si>
    <t>2024999910 0000 150</t>
  </si>
  <si>
    <t>2024000000 0000 150</t>
  </si>
  <si>
    <t>2023511810 0000 150</t>
  </si>
  <si>
    <t>2023511800 0000 150</t>
  </si>
  <si>
    <t>2023002410 0000 150</t>
  </si>
  <si>
    <t>2023002400 0000 150</t>
  </si>
  <si>
    <t>2023000000 0000 150</t>
  </si>
  <si>
    <t xml:space="preserve"> 1080400001 0000 110</t>
  </si>
  <si>
    <t xml:space="preserve"> 1080402001 0000 110</t>
  </si>
  <si>
    <t>1110000000 0000 000</t>
  </si>
  <si>
    <t>1110701510 0000 120</t>
  </si>
  <si>
    <t>1110904510 0000 120</t>
  </si>
  <si>
    <t>1130000000 0000 000</t>
  </si>
  <si>
    <t>1130100000 0000 130</t>
  </si>
  <si>
    <t>1130199000 0000 130</t>
  </si>
  <si>
    <t>1130199510 0000 130</t>
  </si>
  <si>
    <t>1130200000 0000 130</t>
  </si>
  <si>
    <t>1130206000 0000 130</t>
  </si>
  <si>
    <t>1130206510 0000 130</t>
  </si>
  <si>
    <t>1060600000 0000 110</t>
  </si>
  <si>
    <t>1060603000 0000 110</t>
  </si>
  <si>
    <t>1060603310 0000 110</t>
  </si>
  <si>
    <t>1060604000 0000 110</t>
  </si>
  <si>
    <t>1060604310 0000 110</t>
  </si>
  <si>
    <t>1030226101 0000 110</t>
  </si>
  <si>
    <t xml:space="preserve">Функционирование высшего должностного лица субъекта Российской Федерации и муниципального образования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</si>
  <si>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</si>
  <si>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Уплата налога на имущество организаций и земельного налога</t>
  </si>
  <si>
    <t>Обеспечение деятельности в сфере установленных функций бюджетных, автономных и казенных учреждений</t>
  </si>
  <si>
    <t>Муниципальная программа "Пожарная безопасность и защита населения и территории Оекского муниципального образования от чрезвычайных ситуаций" на 2019-2023 годы</t>
  </si>
  <si>
    <t>Муниципальная программа "Уличное освещение Оекского муниципального образования на 2020-2022 годы"</t>
  </si>
  <si>
    <t>Муниципальная программа "Формирование современной городской среды на территории Оекского муниципального образования на 2018-2024 годы"</t>
  </si>
  <si>
    <t>Осуществление мероприятий по отлову и содержанию безнадзорных животных, обитающих на территории поселения</t>
  </si>
  <si>
    <t>9110060022</t>
  </si>
  <si>
    <t>Мероприятия в области жилищно-коммунального хозяйства</t>
  </si>
  <si>
    <t>9110060100</t>
  </si>
  <si>
    <t xml:space="preserve">Иные выплаты персоналу учреждений, за исключением фонда оплаты труда
</t>
  </si>
  <si>
    <t xml:space="preserve">Взносы по обязательному социальному страхованию на выплаты по оплате труда работников и иные выплаты работникам учреждений
</t>
  </si>
  <si>
    <t xml:space="preserve"> Закупка товаров, работ, услуг в целях капитального ремонта государственного (муниципального) имущества</t>
  </si>
  <si>
    <t>243</t>
  </si>
  <si>
    <t>Реализация мероприятий перечня проектов народных инициатив  за счет средств областного и местного бюджета</t>
  </si>
  <si>
    <t xml:space="preserve">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сельских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</si>
  <si>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1110543010 0000 120</t>
  </si>
  <si>
    <t>ДОХОДЫ ОТ ПРОДАЖИ МАТЕРИАЛЬНЫХ И НЕМАТЕРИАЛЬНЫХ АКТИВОВ</t>
  </si>
  <si>
    <t>1140000000 0000 000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</si>
  <si>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</si>
  <si>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1140602510 0000 430</t>
  </si>
  <si>
    <t>247</t>
  </si>
  <si>
    <t>0107</t>
  </si>
  <si>
    <t>Проведение выборов и референдумов</t>
  </si>
  <si>
    <t>9110060003</t>
  </si>
  <si>
    <t>Специальные расходы</t>
  </si>
  <si>
    <t>880</t>
  </si>
  <si>
    <t>Закупка энергетических ресурсов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</si>
  <si>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</si>
  <si>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</si>
  <si>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Кредиты, полученные в валюте Российской Федерации от кредитных организаций</t>
  </si>
  <si>
    <t>72601020000000000710</t>
  </si>
  <si>
    <t>Получение кредитов от кредитных организаций бюджетами поселений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</si>
  <si>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</si>
  <si>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726 01 02 00 00 00 0000 800</t>
  </si>
  <si>
    <t>726 01 02 00 00 00 0000 810</t>
  </si>
  <si>
    <t>Погашение бюджетами поселений кредитов от кредитных организаций в валюте Российской Федерации</t>
  </si>
  <si>
    <t>726 01 02 00 00 10 0000 810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</si>
  <si>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</si>
  <si>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</si>
  <si>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</si>
  <si>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</si>
  <si>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</si>
  <si>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Погашение бюджетами поселений кредитов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</si>
  <si>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бюджета</t>
  </si>
  <si>
    <t>72601050000000000000</t>
  </si>
  <si>
    <t>Увеличение остатков средств бюджетов</t>
  </si>
  <si>
    <t>72601050000000000500</t>
  </si>
  <si>
    <t xml:space="preserve">72601050200000000500 </t>
  </si>
  <si>
    <t>Увеличение прочих остатков денежных средств  бюджетов поселений</t>
  </si>
  <si>
    <t>Уменьшение остатков средств бюджетов</t>
  </si>
  <si>
    <t>72601050000000000600</t>
  </si>
  <si>
    <t>Уменьшение прочих остатков денежных средств бюджетов поселений</t>
  </si>
  <si>
    <t>Наименование показателей</t>
  </si>
  <si>
    <t>Код источников  финансирования</t>
  </si>
  <si>
    <t>Сумма, тыс.руб</t>
  </si>
  <si>
    <t xml:space="preserve">Источники финансирования дефицита бюджета - всего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</si>
  <si>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</si>
  <si>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1010204001 1000 110</t>
  </si>
  <si>
    <t>Субсидии бюджетам сельских поселений на закупку контейнеров для раздельного накопления твердых коммунальных отходов</t>
  </si>
  <si>
    <t>2022526910 0000 150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</si>
  <si>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</si>
  <si>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2024001410 0000 150</t>
  </si>
  <si>
    <t>ПРОЧИЕ БЕЗВОЗМЕЗДНЫЕ ПОСТУПЛЕНИЯ</t>
  </si>
  <si>
    <t>Прочие безвозмездные поступления в бюджеты сельских поселений</t>
  </si>
  <si>
    <r>
      <t xml:space="preserve"> 20700000000000 000</t>
    </r>
    <r>
      <rPr>
        <b/>
        <sz val="11"/>
        <color theme="0"/>
        <rFont val="Courier New"/>
        <family val="3"/>
        <charset val="204"/>
      </rPr>
      <t>.</t>
    </r>
  </si>
  <si>
    <t>Субсидия из областного бюджета местным бюджетам в целях софинансирования расходных обязательств на поддержку местных инициатив граждан, проживающих в сельской местности</t>
  </si>
  <si>
    <t>91400S2870</t>
  </si>
  <si>
    <t>ОХРАНА ОКРУЖАЮЩЕЙ СРЕДЫ</t>
  </si>
  <si>
    <t>Другие вопросы в области охраны окружающей среды</t>
  </si>
  <si>
    <t>Муниципальная программа "Обращение с твердыми коммунальными отходами на территории Оекского муниципального образования на 2021-2023 годы"</t>
  </si>
  <si>
    <t>Реализация программ по созданию мест (площадок) накопления твердых коммунальных отходов</t>
  </si>
  <si>
    <t>Государственная поддержка закупки контейнеров для раздельного накопления твердых коммунальных отходов</t>
  </si>
  <si>
    <t>0600</t>
  </si>
  <si>
    <t>0605</t>
  </si>
  <si>
    <t>2130000000</t>
  </si>
  <si>
    <t>21300S2971</t>
  </si>
  <si>
    <t>213G252690</t>
  </si>
  <si>
    <t>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</si>
  <si>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</si>
  <si>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</si>
  <si>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0700</t>
  </si>
  <si>
    <t>0704</t>
  </si>
  <si>
    <t xml:space="preserve">9110060011 </t>
  </si>
  <si>
    <t>0705</t>
  </si>
  <si>
    <t>06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</si>
  <si>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650 000,00 рублей) сумма платежа (перерасчеты, недоимка и задолженность по соответствующему платежу, в том числе по отмененному)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</si>
  <si>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</si>
  <si>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1010213001 1000 110</t>
  </si>
  <si>
    <t>1161800002 0000 140</t>
  </si>
  <si>
    <r>
      <t>20705030100000 150</t>
    </r>
    <r>
      <rPr>
        <sz val="11"/>
        <color theme="0"/>
        <rFont val="Courier New"/>
        <family val="3"/>
        <charset val="204"/>
      </rPr>
      <t>.</t>
    </r>
  </si>
  <si>
    <t>Межбюджетные трансферты, передаваемые бюджетам сельских поселений на поддержку отрасли культуры</t>
  </si>
  <si>
    <t>ПОКАЗАТЕЛИ ИСПОЛНЕНИЯ БЮДЖЕТА ОЕКСКОГО МУНИЦИПАЛЬНОГО ОБРАЗОВАНИЯ ЗА 2023 ГОД ПО КОДАМ КЛАССИФИКАЦИИ ДОХОДОВ БЮДЖЕТОВ</t>
  </si>
  <si>
    <t>ПОКАЗАТЕЛИ ИСПОЛНЕНИЯ БЮДЖЕТА ОЕКСКОГО МУНИЦИПАЛЬНОГО ОБРАЗОВАНИЯ ПО РАСХОДАМ ЗА 2023 ГОД ПО ПО ВЕДОМСТВЕННОЙ СТРУКТУРЕ РАСХОДОВ БЮДЖЕТА  (ПО ГЛАВНЫМ РАСПОРЯДИТЕЛЯМ СРЕДСТВ БЮДЖЕТА, РАЗДЕЛАМ, ПОДРАЗДЕЛАМ, ЦЕЛЕВЫМ СТАТЬЯМ (ГОСУДАРСТВЕННЫМ ПРОГРАММАМ И НЕПРОГРАММНЫМ НАПРАВЛЕНИЯМ ДЕЯТЕЛЬНОСТИ), ГРУППАМ ВИДОВ РАСХОДОВ КЛАССИФИКАЦИИ РАСХОДОВ БЮДЖЕТОВ)</t>
  </si>
  <si>
    <t xml:space="preserve"> ПОКАЗАТЕЛИ ИСПОЛНЕНИЕ БЮДЖЕТА ОЕКСКОГО МУНИЦИПАЛЬНОГО ОБРАЗОВАНИЯ ПО РАСХОДАМ ЗА 2023 ГОД ПО РАЗДЕЛАМ И ПОДРАЗДЕЛАМ КЛАССИФИКАЦИИ РАСХОДОВ БЮДЖЕТА    </t>
  </si>
  <si>
    <t xml:space="preserve">   ПОКАЗАТЕЛИ ИСПОЛНЕНИЕ БЮДЖЕТА ОЕКСКОГО МУНИЦИПАЛЬНОГО ОБРАЗОВАНИЯ ПО ИСТОЧНИКАМ ФИНАНСИРОВАНИЯ ДЕФИЦИТА БЮДЖЕТА ЗА 2023 ГОД  ПО КОДАМ КЛАССИФИКАЦИИ ИСТОЧНИКОВ ФИНАНСИРОВАНИЯ ДЕФИЦИТОВ  БЮДЖЕТОВ    </t>
  </si>
  <si>
    <t xml:space="preserve"> Иные выплаты персоналу государственных (муниципальных) органов, за исключением фонда оплаты труда</t>
  </si>
  <si>
    <t>122</t>
  </si>
  <si>
    <t xml:space="preserve"> Иные выплаты персоналу учреждений, за исключением фонда оплаты труда</t>
  </si>
  <si>
    <t>Муниципальная программа "Территориальное развитие Оекского муниципального образования на 2023-2025 годы"</t>
  </si>
  <si>
    <t>Муниципальная программа «Развитие дорожного хозяйства на территории Оекского муниципального образования на 2022-2024 годы"</t>
  </si>
  <si>
    <t>Реализация муниципальной программы «Развитие культуры на территории Оекского муниципального образования» на 2019 - 2025 годы</t>
  </si>
  <si>
    <t>2050000000</t>
  </si>
  <si>
    <t>Капитальный ремонт объектов муниципальной собственности в сфере культуры</t>
  </si>
  <si>
    <t>2050062120</t>
  </si>
  <si>
    <t>Закупка товаров, работ, услуг в целях капитального ремонта государственного (муниципального) имущества</t>
  </si>
  <si>
    <t>Государственная поддержка отрасли культуры (поддержка лучших работников сельских учреждений культуры)</t>
  </si>
  <si>
    <t>205А255195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</si>
</sst>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_ ;\-#,##0.00"/>
    <numFmt numFmtId="166" formatCode="#,##0.0"/>
  </numFmts>
  <fonts count="37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Courier New"/>
      <family val="3"/>
      <charset val="204"/>
    </font>
    <font>
      <b/>
      <sz val="11"/>
      <name val="Courier New"/>
      <family val="3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ourier New"/>
      <family val="3"/>
      <charset val="204"/>
    </font>
    <font>
      <b/>
      <sz val="11"/>
      <color rgb="FF000000"/>
      <name val="Courier New"/>
      <family val="3"/>
      <charset val="204"/>
    </font>
    <font>
      <b/>
      <sz val="10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i/>
      <sz val="11"/>
      <name val="Courier New"/>
      <family val="3"/>
      <charset val="204"/>
    </font>
    <font>
      <i/>
      <sz val="11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i/>
      <sz val="11"/>
      <color rgb="FF000000"/>
      <name val="Courier New"/>
      <family val="3"/>
      <charset val="204"/>
    </font>
    <font>
      <b/>
      <sz val="12"/>
      <name val="Courier New"/>
      <family val="3"/>
      <charset val="204"/>
    </font>
    <font>
      <b/>
      <sz val="11"/>
      <color theme="3" tint="0.39997558519241921"/>
      <name val="Courier New"/>
      <family val="3"/>
      <charset val="204"/>
    </font>
    <font>
      <sz val="11"/>
      <color theme="3" tint="0.39997558519241921"/>
      <name val="Courier New"/>
      <family val="3"/>
      <charset val="204"/>
    </font>
    <font>
      <i/>
      <sz val="11"/>
      <color theme="3" tint="0.39997558519241921"/>
      <name val="Courier New"/>
      <family val="3"/>
      <charset val="204"/>
    </font>
    <font>
      <b/>
      <sz val="11"/>
      <color theme="0"/>
      <name val="Courier New"/>
      <family val="3"/>
      <charset val="204"/>
    </font>
    <font>
      <b/>
      <sz val="11"/>
      <color theme="1"/>
      <name val="Courier New"/>
      <family val="3"/>
      <charset val="204"/>
    </font>
    <font>
      <sz val="11"/>
      <color theme="1"/>
      <name val="Courier New"/>
      <family val="3"/>
      <charset val="204"/>
    </font>
    <font>
      <sz val="11"/>
      <color theme="0"/>
      <name val="Courier New"/>
      <family val="3"/>
      <charset val="204"/>
    </font>
    <font>
      <b/>
      <sz val="11"/>
      <color theme="3" tint="-0.249977111117893"/>
      <name val="Courier New"/>
      <family val="3"/>
      <charset val="204"/>
    </font>
    <font>
      <i/>
      <sz val="11"/>
      <color theme="3" tint="-0.249977111117893"/>
      <name val="Courier New"/>
      <family val="3"/>
      <charset val="204"/>
    </font>
    <font>
      <sz val="11"/>
      <color theme="3" tint="-0.249977111117893"/>
      <name val="Courier New"/>
      <family val="3"/>
      <charset val="204"/>
    </font>
    <font>
      <b/>
      <i/>
      <sz val="11"/>
      <color theme="3" tint="-0.249977111117893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8">
    <xf numFmtId="0" fontId="0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49" fontId="10" fillId="0" borderId="0"/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4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8" fillId="0" borderId="4">
      <alignment horizontal="center"/>
    </xf>
    <xf numFmtId="0" fontId="8" fillId="0" borderId="0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6" fillId="0" borderId="16"/>
    <xf numFmtId="0" fontId="6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0" fontId="7" fillId="0" borderId="0"/>
    <xf numFmtId="0" fontId="7" fillId="0" borderId="0"/>
    <xf numFmtId="0" fontId="6" fillId="0" borderId="15">
      <alignment horizontal="left" wrapText="1"/>
    </xf>
    <xf numFmtId="0" fontId="13" fillId="0" borderId="0"/>
    <xf numFmtId="0" fontId="13" fillId="0" borderId="0"/>
    <xf numFmtId="0" fontId="7" fillId="0" borderId="0"/>
    <xf numFmtId="49" fontId="6" fillId="0" borderId="0"/>
    <xf numFmtId="0" fontId="6" fillId="0" borderId="0">
      <alignment wrapText="1"/>
    </xf>
    <xf numFmtId="0" fontId="9" fillId="0" borderId="0">
      <alignment wrapText="1"/>
    </xf>
    <xf numFmtId="0" fontId="9" fillId="0" borderId="4">
      <alignment horizontal="left"/>
    </xf>
    <xf numFmtId="0" fontId="9" fillId="0" borderId="17">
      <alignment horizontal="left" wrapText="1" indent="2"/>
    </xf>
    <xf numFmtId="0" fontId="9" fillId="0" borderId="26">
      <alignment horizontal="left" wrapText="1"/>
    </xf>
    <xf numFmtId="0" fontId="9" fillId="0" borderId="20">
      <alignment horizontal="left" wrapText="1" indent="2"/>
    </xf>
    <xf numFmtId="0" fontId="6" fillId="2" borderId="27"/>
    <xf numFmtId="0" fontId="6" fillId="2" borderId="28"/>
    <xf numFmtId="49" fontId="9" fillId="0" borderId="0">
      <alignment wrapText="1"/>
    </xf>
    <xf numFmtId="49" fontId="9" fillId="0" borderId="4">
      <alignment horizontal="left"/>
    </xf>
    <xf numFmtId="0" fontId="9" fillId="0" borderId="18">
      <alignment horizontal="center" vertical="center" shrinkToFit="1"/>
    </xf>
    <xf numFmtId="0" fontId="9" fillId="0" borderId="29">
      <alignment horizontal="center" vertical="center" shrinkToFit="1"/>
    </xf>
    <xf numFmtId="0" fontId="6" fillId="2" borderId="12"/>
    <xf numFmtId="49" fontId="9" fillId="0" borderId="0">
      <alignment horizontal="center"/>
    </xf>
    <xf numFmtId="0" fontId="9" fillId="0" borderId="4">
      <alignment horizontal="center" shrinkToFit="1"/>
    </xf>
    <xf numFmtId="49" fontId="9" fillId="0" borderId="19">
      <alignment horizontal="center" vertical="center"/>
    </xf>
    <xf numFmtId="49" fontId="9" fillId="0" borderId="15">
      <alignment horizontal="center" vertical="center"/>
    </xf>
    <xf numFmtId="49" fontId="9" fillId="0" borderId="4">
      <alignment horizontal="center" vertical="center" shrinkToFit="1"/>
    </xf>
    <xf numFmtId="165" fontId="9" fillId="0" borderId="15">
      <alignment horizontal="right" vertical="center" shrinkToFit="1"/>
    </xf>
    <xf numFmtId="4" fontId="9" fillId="0" borderId="15">
      <alignment horizontal="right" shrinkToFit="1"/>
    </xf>
    <xf numFmtId="49" fontId="14" fillId="0" borderId="0"/>
    <xf numFmtId="49" fontId="6" fillId="0" borderId="4">
      <alignment shrinkToFit="1"/>
    </xf>
    <xf numFmtId="49" fontId="9" fillId="0" borderId="4">
      <alignment horizontal="right"/>
    </xf>
    <xf numFmtId="165" fontId="9" fillId="0" borderId="30">
      <alignment horizontal="right" vertical="center" shrinkToFit="1"/>
    </xf>
    <xf numFmtId="4" fontId="9" fillId="0" borderId="30">
      <alignment horizontal="right" shrinkToFit="1"/>
    </xf>
    <xf numFmtId="0" fontId="6" fillId="2" borderId="4"/>
    <xf numFmtId="0" fontId="15" fillId="0" borderId="30">
      <alignment wrapText="1"/>
    </xf>
    <xf numFmtId="0" fontId="15" fillId="0" borderId="30"/>
    <xf numFmtId="49" fontId="9" fillId="0" borderId="30">
      <alignment horizontal="center" shrinkToFit="1"/>
    </xf>
    <xf numFmtId="49" fontId="9" fillId="0" borderId="15">
      <alignment horizontal="center" vertical="center" shrinkToFit="1"/>
    </xf>
    <xf numFmtId="0" fontId="6" fillId="0" borderId="13">
      <alignment horizontal="left"/>
    </xf>
    <xf numFmtId="0" fontId="16" fillId="0" borderId="0">
      <alignment horizontal="center"/>
    </xf>
    <xf numFmtId="0" fontId="6" fillId="0" borderId="0">
      <alignment horizontal="left"/>
    </xf>
    <xf numFmtId="49" fontId="9" fillId="0" borderId="0">
      <alignment horizontal="left"/>
    </xf>
    <xf numFmtId="0" fontId="6" fillId="0" borderId="4"/>
    <xf numFmtId="0" fontId="6" fillId="0" borderId="15">
      <alignment horizontal="left"/>
    </xf>
    <xf numFmtId="0" fontId="6" fillId="0" borderId="13"/>
    <xf numFmtId="0" fontId="6" fillId="2" borderId="31"/>
    <xf numFmtId="0" fontId="6" fillId="0" borderId="32">
      <alignment horizontal="left"/>
    </xf>
    <xf numFmtId="0" fontId="9" fillId="0" borderId="4">
      <alignment horizontal="center" wrapText="1"/>
    </xf>
    <xf numFmtId="0" fontId="16" fillId="0" borderId="13">
      <alignment horizontal="center"/>
    </xf>
    <xf numFmtId="0" fontId="6" fillId="0" borderId="0">
      <alignment horizontal="center"/>
    </xf>
    <xf numFmtId="0" fontId="9" fillId="0" borderId="4">
      <alignment horizontal="center"/>
    </xf>
    <xf numFmtId="0" fontId="9" fillId="0" borderId="0">
      <alignment horizontal="center"/>
    </xf>
    <xf numFmtId="0" fontId="14" fillId="0" borderId="0">
      <alignment horizontal="left"/>
    </xf>
    <xf numFmtId="0" fontId="9" fillId="0" borderId="32"/>
    <xf numFmtId="0" fontId="16" fillId="0" borderId="0"/>
    <xf numFmtId="49" fontId="6" fillId="0" borderId="32"/>
    <xf numFmtId="49" fontId="16" fillId="0" borderId="0"/>
    <xf numFmtId="0" fontId="6" fillId="2" borderId="0"/>
    <xf numFmtId="0" fontId="6" fillId="2" borderId="13"/>
    <xf numFmtId="0" fontId="9" fillId="0" borderId="33">
      <alignment horizontal="left" wrapText="1"/>
    </xf>
    <xf numFmtId="0" fontId="6" fillId="2" borderId="34"/>
    <xf numFmtId="0" fontId="9" fillId="0" borderId="30">
      <alignment horizontal="left" wrapText="1"/>
    </xf>
    <xf numFmtId="0" fontId="12" fillId="0" borderId="13"/>
    <xf numFmtId="0" fontId="9" fillId="0" borderId="18">
      <alignment horizontal="center" shrinkToFit="1"/>
    </xf>
    <xf numFmtId="0" fontId="9" fillId="0" borderId="21">
      <alignment horizontal="center" shrinkToFit="1"/>
    </xf>
    <xf numFmtId="49" fontId="9" fillId="0" borderId="24">
      <alignment horizontal="center" wrapText="1"/>
    </xf>
    <xf numFmtId="0" fontId="6" fillId="2" borderId="35"/>
    <xf numFmtId="49" fontId="9" fillId="0" borderId="36">
      <alignment horizontal="center" shrinkToFit="1"/>
    </xf>
    <xf numFmtId="0" fontId="12" fillId="0" borderId="32"/>
    <xf numFmtId="0" fontId="9" fillId="0" borderId="6">
      <alignment horizontal="center" vertical="center" shrinkToFit="1"/>
    </xf>
    <xf numFmtId="49" fontId="9" fillId="0" borderId="25">
      <alignment horizontal="center" wrapText="1"/>
    </xf>
    <xf numFmtId="49" fontId="9" fillId="0" borderId="37">
      <alignment horizontal="center"/>
    </xf>
    <xf numFmtId="49" fontId="9" fillId="0" borderId="6">
      <alignment horizontal="center" vertical="center" shrinkToFit="1"/>
    </xf>
    <xf numFmtId="165" fontId="9" fillId="0" borderId="22">
      <alignment horizontal="right" shrinkToFit="1"/>
    </xf>
    <xf numFmtId="4" fontId="9" fillId="0" borderId="25">
      <alignment horizontal="right" wrapText="1"/>
    </xf>
    <xf numFmtId="4" fontId="9" fillId="0" borderId="37">
      <alignment horizontal="right" shrinkToFit="1"/>
    </xf>
    <xf numFmtId="49" fontId="9" fillId="0" borderId="0">
      <alignment horizontal="right"/>
    </xf>
    <xf numFmtId="4" fontId="9" fillId="0" borderId="38">
      <alignment horizontal="right" shrinkToFit="1"/>
    </xf>
    <xf numFmtId="165" fontId="9" fillId="0" borderId="39">
      <alignment horizontal="right" shrinkToFit="1"/>
    </xf>
    <xf numFmtId="4" fontId="9" fillId="0" borderId="23">
      <alignment horizontal="right" wrapText="1"/>
    </xf>
    <xf numFmtId="49" fontId="9" fillId="0" borderId="40">
      <alignment horizontal="center"/>
    </xf>
    <xf numFmtId="0" fontId="8" fillId="0" borderId="7">
      <alignment horizontal="center"/>
    </xf>
    <xf numFmtId="49" fontId="6" fillId="0" borderId="7"/>
    <xf numFmtId="49" fontId="6" fillId="0" borderId="10"/>
    <xf numFmtId="0" fontId="6" fillId="0" borderId="10">
      <alignment wrapText="1"/>
    </xf>
    <xf numFmtId="0" fontId="6" fillId="0" borderId="10"/>
    <xf numFmtId="0" fontId="19" fillId="0" borderId="0"/>
  </cellStyleXfs>
  <cellXfs count="353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1" applyNumberFormat="1" applyProtection="1"/>
    <xf numFmtId="0" fontId="7" fillId="0" borderId="0" xfId="2" applyProtection="1">
      <protection locked="0"/>
    </xf>
    <xf numFmtId="49" fontId="10" fillId="0" borderId="0" xfId="6" applyNumberFormat="1" applyProtection="1"/>
    <xf numFmtId="0" fontId="8" fillId="0" borderId="0" xfId="7" applyNumberFormat="1" applyProtection="1"/>
    <xf numFmtId="0" fontId="12" fillId="0" borderId="0" xfId="16" applyNumberFormat="1" applyProtection="1"/>
    <xf numFmtId="0" fontId="8" fillId="0" borderId="0" xfId="32" applyNumberFormat="1" applyProtection="1">
      <alignment horizontal="center"/>
    </xf>
    <xf numFmtId="0" fontId="8" fillId="0" borderId="0" xfId="31" applyNumberFormat="1" applyBorder="1" applyProtection="1">
      <alignment horizontal="center"/>
    </xf>
    <xf numFmtId="0" fontId="8" fillId="0" borderId="0" xfId="3" applyNumberFormat="1" applyBorder="1" applyAlignment="1" applyProtection="1"/>
    <xf numFmtId="0" fontId="5" fillId="0" borderId="0" xfId="0" applyFont="1" applyAlignment="1"/>
    <xf numFmtId="49" fontId="6" fillId="0" borderId="0" xfId="58" applyNumberFormat="1" applyProtection="1"/>
    <xf numFmtId="0" fontId="8" fillId="0" borderId="0" xfId="3" applyNumberFormat="1" applyBorder="1" applyProtection="1">
      <alignment horizontal="center"/>
    </xf>
    <xf numFmtId="0" fontId="8" fillId="0" borderId="0" xfId="3" applyBorder="1" applyProtection="1">
      <alignment horizontal="center"/>
      <protection locked="0"/>
    </xf>
    <xf numFmtId="0" fontId="8" fillId="0" borderId="0" xfId="3" applyBorder="1" applyAlignment="1" applyProtection="1">
      <protection locked="0"/>
    </xf>
    <xf numFmtId="4" fontId="17" fillId="0" borderId="41" xfId="128" applyNumberFormat="1" applyFont="1" applyBorder="1" applyProtection="1">
      <alignment horizontal="right" shrinkToFit="1"/>
    </xf>
    <xf numFmtId="49" fontId="17" fillId="0" borderId="42" xfId="123" applyNumberFormat="1" applyFont="1" applyBorder="1" applyProtection="1">
      <alignment horizontal="center" vertical="center" shrinkToFit="1"/>
    </xf>
    <xf numFmtId="0" fontId="17" fillId="0" borderId="2" xfId="37" applyNumberFormat="1" applyFont="1" applyBorder="1" applyProtection="1">
      <alignment horizontal="center" vertical="center"/>
    </xf>
    <xf numFmtId="0" fontId="4" fillId="0" borderId="0" xfId="0" applyFont="1"/>
    <xf numFmtId="49" fontId="4" fillId="0" borderId="2" xfId="0" applyNumberFormat="1" applyFont="1" applyBorder="1" applyAlignment="1">
      <alignment horizontal="center"/>
    </xf>
    <xf numFmtId="0" fontId="9" fillId="0" borderId="0" xfId="60" applyNumberFormat="1" applyProtection="1">
      <alignment wrapText="1"/>
    </xf>
    <xf numFmtId="49" fontId="9" fillId="0" borderId="0" xfId="67" applyNumberFormat="1" applyProtection="1">
      <alignment wrapText="1"/>
    </xf>
    <xf numFmtId="49" fontId="9" fillId="0" borderId="0" xfId="72" applyNumberFormat="1" applyProtection="1">
      <alignment horizontal="center"/>
    </xf>
    <xf numFmtId="49" fontId="9" fillId="0" borderId="4" xfId="81" applyNumberFormat="1" applyProtection="1">
      <alignment horizontal="right"/>
    </xf>
    <xf numFmtId="49" fontId="6" fillId="0" borderId="32" xfId="106" applyNumberFormat="1" applyProtection="1"/>
    <xf numFmtId="0" fontId="9" fillId="0" borderId="0" xfId="18" applyNumberFormat="1" applyProtection="1">
      <alignment horizontal="left"/>
    </xf>
    <xf numFmtId="49" fontId="9" fillId="0" borderId="0" xfId="92" applyNumberFormat="1" applyProtection="1">
      <alignment horizontal="left"/>
    </xf>
    <xf numFmtId="0" fontId="16" fillId="0" borderId="0" xfId="90" applyNumberFormat="1" applyProtection="1">
      <alignment horizontal="center"/>
    </xf>
    <xf numFmtId="0" fontId="16" fillId="0" borderId="0" xfId="105" applyNumberFormat="1" applyProtection="1"/>
    <xf numFmtId="49" fontId="16" fillId="0" borderId="0" xfId="107" applyNumberFormat="1" applyProtection="1"/>
    <xf numFmtId="0" fontId="6" fillId="0" borderId="0" xfId="91" applyNumberFormat="1" applyProtection="1">
      <alignment horizontal="left"/>
    </xf>
    <xf numFmtId="0" fontId="6" fillId="0" borderId="0" xfId="100" applyNumberFormat="1" applyProtection="1">
      <alignment horizontal="center"/>
    </xf>
    <xf numFmtId="0" fontId="14" fillId="0" borderId="0" xfId="103" applyNumberFormat="1" applyProtection="1">
      <alignment horizontal="left"/>
    </xf>
    <xf numFmtId="0" fontId="9" fillId="0" borderId="0" xfId="12" applyNumberFormat="1" applyProtection="1"/>
    <xf numFmtId="0" fontId="9" fillId="0" borderId="0" xfId="102" applyNumberFormat="1" applyProtection="1">
      <alignment horizontal="center"/>
    </xf>
    <xf numFmtId="0" fontId="6" fillId="0" borderId="4" xfId="93" applyNumberFormat="1" applyProtection="1"/>
    <xf numFmtId="0" fontId="6" fillId="0" borderId="13" xfId="95" applyNumberFormat="1" applyProtection="1"/>
    <xf numFmtId="0" fontId="9" fillId="0" borderId="0" xfId="98" applyNumberFormat="1" applyFont="1" applyBorder="1" applyAlignment="1" applyProtection="1">
      <alignment wrapText="1"/>
    </xf>
    <xf numFmtId="0" fontId="9" fillId="0" borderId="0" xfId="98" applyFont="1" applyBorder="1" applyAlignment="1" applyProtection="1">
      <alignment wrapText="1"/>
      <protection locked="0"/>
    </xf>
    <xf numFmtId="0" fontId="16" fillId="0" borderId="0" xfId="99" applyNumberFormat="1" applyBorder="1" applyAlignment="1" applyProtection="1"/>
    <xf numFmtId="0" fontId="16" fillId="0" borderId="0" xfId="99" applyBorder="1" applyAlignment="1" applyProtection="1">
      <protection locked="0"/>
    </xf>
    <xf numFmtId="0" fontId="9" fillId="0" borderId="0" xfId="101" applyNumberFormat="1" applyBorder="1" applyAlignment="1" applyProtection="1"/>
    <xf numFmtId="0" fontId="9" fillId="0" borderId="0" xfId="101" applyBorder="1" applyAlignment="1" applyProtection="1">
      <protection locked="0"/>
    </xf>
    <xf numFmtId="165" fontId="17" fillId="0" borderId="43" xfId="82" applyNumberFormat="1" applyFont="1" applyBorder="1" applyProtection="1">
      <alignment horizontal="right" vertical="center" shrinkToFit="1"/>
    </xf>
    <xf numFmtId="4" fontId="17" fillId="0" borderId="43" xfId="83" applyNumberFormat="1" applyFont="1" applyBorder="1" applyProtection="1">
      <alignment horizontal="right" shrinkToFit="1"/>
    </xf>
    <xf numFmtId="49" fontId="17" fillId="0" borderId="43" xfId="87" applyNumberFormat="1" applyFont="1" applyBorder="1" applyProtection="1">
      <alignment horizontal="center" shrinkToFit="1"/>
    </xf>
    <xf numFmtId="0" fontId="6" fillId="0" borderId="0" xfId="97" applyNumberFormat="1" applyBorder="1" applyProtection="1">
      <alignment horizontal="left"/>
    </xf>
    <xf numFmtId="0" fontId="9" fillId="0" borderId="0" xfId="104" applyNumberFormat="1" applyBorder="1" applyProtection="1"/>
    <xf numFmtId="49" fontId="6" fillId="0" borderId="0" xfId="106" applyNumberFormat="1" applyBorder="1" applyProtection="1"/>
    <xf numFmtId="0" fontId="4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9" fillId="0" borderId="0" xfId="61" applyNumberFormat="1" applyBorder="1" applyProtection="1">
      <alignment horizontal="left"/>
    </xf>
    <xf numFmtId="49" fontId="9" fillId="0" borderId="0" xfId="68" applyNumberFormat="1" applyBorder="1" applyProtection="1">
      <alignment horizontal="left"/>
    </xf>
    <xf numFmtId="0" fontId="9" fillId="0" borderId="0" xfId="73" applyNumberFormat="1" applyBorder="1" applyProtection="1">
      <alignment horizontal="center" shrinkToFit="1"/>
    </xf>
    <xf numFmtId="49" fontId="9" fillId="0" borderId="0" xfId="76" applyNumberFormat="1" applyBorder="1" applyProtection="1">
      <alignment horizontal="center" vertical="center" shrinkToFit="1"/>
    </xf>
    <xf numFmtId="49" fontId="6" fillId="0" borderId="0" xfId="80" applyNumberFormat="1" applyBorder="1" applyProtection="1">
      <alignment shrinkToFit="1"/>
    </xf>
    <xf numFmtId="0" fontId="6" fillId="0" borderId="0" xfId="89" applyNumberFormat="1" applyBorder="1" applyProtection="1">
      <alignment horizontal="left"/>
    </xf>
    <xf numFmtId="0" fontId="17" fillId="0" borderId="2" xfId="70" applyNumberFormat="1" applyFont="1" applyBorder="1" applyProtection="1">
      <alignment horizontal="center" vertical="center" shrinkToFit="1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Alignment="1"/>
    <xf numFmtId="0" fontId="18" fillId="0" borderId="2" xfId="69" applyNumberFormat="1" applyFont="1" applyBorder="1" applyProtection="1">
      <alignment horizontal="center" vertical="center" shrinkToFit="1"/>
    </xf>
    <xf numFmtId="49" fontId="9" fillId="0" borderId="0" xfId="127" applyNumberFormat="1" applyAlignment="1" applyProtection="1">
      <alignment horizontal="right"/>
    </xf>
    <xf numFmtId="0" fontId="8" fillId="0" borderId="0" xfId="30" applyNumberFormat="1" applyBorder="1" applyAlignment="1" applyProtection="1"/>
    <xf numFmtId="49" fontId="5" fillId="0" borderId="2" xfId="0" applyNumberFormat="1" applyFont="1" applyBorder="1" applyAlignment="1">
      <alignment horizontal="center" vertical="center"/>
    </xf>
    <xf numFmtId="0" fontId="21" fillId="0" borderId="48" xfId="0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center" vertical="center"/>
    </xf>
    <xf numFmtId="0" fontId="22" fillId="0" borderId="48" xfId="0" applyFont="1" applyBorder="1" applyAlignment="1">
      <alignment horizontal="left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wrapText="1"/>
    </xf>
    <xf numFmtId="49" fontId="5" fillId="0" borderId="2" xfId="0" applyNumberFormat="1" applyFont="1" applyFill="1" applyBorder="1" applyAlignment="1">
      <alignment horizontal="center" vertical="center"/>
    </xf>
    <xf numFmtId="49" fontId="21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22" fillId="0" borderId="2" xfId="0" applyNumberFormat="1" applyFont="1" applyFill="1" applyBorder="1" applyAlignment="1">
      <alignment horizontal="center" vertical="center"/>
    </xf>
    <xf numFmtId="49" fontId="4" fillId="0" borderId="50" xfId="0" applyNumberFormat="1" applyFont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center" vertical="center"/>
    </xf>
    <xf numFmtId="0" fontId="17" fillId="0" borderId="54" xfId="112" applyNumberFormat="1" applyFont="1" applyBorder="1" applyProtection="1">
      <alignment horizontal="left" wrapText="1"/>
    </xf>
    <xf numFmtId="49" fontId="17" fillId="0" borderId="55" xfId="118" applyNumberFormat="1" applyFont="1" applyBorder="1" applyProtection="1">
      <alignment horizontal="center" shrinkToFit="1"/>
    </xf>
    <xf numFmtId="49" fontId="17" fillId="0" borderId="55" xfId="122" applyNumberFormat="1" applyFont="1" applyBorder="1" applyProtection="1">
      <alignment horizontal="center"/>
    </xf>
    <xf numFmtId="49" fontId="17" fillId="0" borderId="55" xfId="131" applyNumberFormat="1" applyFont="1" applyBorder="1" applyProtection="1">
      <alignment horizontal="center"/>
    </xf>
    <xf numFmtId="4" fontId="17" fillId="0" borderId="55" xfId="126" applyNumberFormat="1" applyFont="1" applyBorder="1" applyProtection="1">
      <alignment horizontal="right" shrinkToFit="1"/>
    </xf>
    <xf numFmtId="4" fontId="5" fillId="0" borderId="52" xfId="0" applyNumberFormat="1" applyFont="1" applyBorder="1" applyAlignment="1">
      <alignment horizontal="center" vertical="center"/>
    </xf>
    <xf numFmtId="4" fontId="4" fillId="0" borderId="5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5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horizontal="center" vertical="center"/>
    </xf>
    <xf numFmtId="49" fontId="4" fillId="0" borderId="65" xfId="0" applyNumberFormat="1" applyFont="1" applyBorder="1" applyAlignment="1">
      <alignment horizontal="center" vertical="center"/>
    </xf>
    <xf numFmtId="49" fontId="4" fillId="0" borderId="66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vertical="top" wrapText="1"/>
    </xf>
    <xf numFmtId="4" fontId="5" fillId="0" borderId="59" xfId="0" applyNumberFormat="1" applyFont="1" applyBorder="1" applyAlignment="1">
      <alignment horizontal="center" vertical="center"/>
    </xf>
    <xf numFmtId="4" fontId="4" fillId="0" borderId="59" xfId="0" applyNumberFormat="1" applyFont="1" applyBorder="1" applyAlignment="1">
      <alignment horizontal="center" vertical="center"/>
    </xf>
    <xf numFmtId="4" fontId="4" fillId="0" borderId="60" xfId="0" applyNumberFormat="1" applyFont="1" applyBorder="1" applyAlignment="1">
      <alignment horizontal="center" vertical="center"/>
    </xf>
    <xf numFmtId="4" fontId="5" fillId="0" borderId="60" xfId="0" applyNumberFormat="1" applyFont="1" applyBorder="1" applyAlignment="1">
      <alignment horizontal="center" vertical="center"/>
    </xf>
    <xf numFmtId="4" fontId="5" fillId="0" borderId="67" xfId="0" applyNumberFormat="1" applyFont="1" applyBorder="1" applyAlignment="1">
      <alignment horizontal="center" vertical="center"/>
    </xf>
    <xf numFmtId="4" fontId="7" fillId="0" borderId="0" xfId="2" applyNumberFormat="1" applyProtection="1">
      <protection locked="0"/>
    </xf>
    <xf numFmtId="0" fontId="4" fillId="0" borderId="0" xfId="0" applyFont="1" applyAlignment="1">
      <alignment horizontal="center" vertical="center"/>
    </xf>
    <xf numFmtId="0" fontId="8" fillId="0" borderId="0" xfId="30" applyBorder="1" applyAlignment="1" applyProtection="1">
      <alignment horizontal="center" vertical="center"/>
      <protection locked="0"/>
    </xf>
    <xf numFmtId="0" fontId="7" fillId="0" borderId="0" xfId="2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6" fillId="0" borderId="0" xfId="1" applyNumberFormat="1" applyAlignment="1" applyProtection="1">
      <alignment vertical="top"/>
    </xf>
    <xf numFmtId="0" fontId="4" fillId="0" borderId="0" xfId="0" applyFont="1" applyAlignment="1">
      <alignment horizontal="right" vertical="top"/>
    </xf>
    <xf numFmtId="0" fontId="8" fillId="0" borderId="0" xfId="30" applyBorder="1" applyAlignment="1" applyProtection="1">
      <alignment vertical="top"/>
      <protection locked="0"/>
    </xf>
    <xf numFmtId="0" fontId="7" fillId="0" borderId="0" xfId="2" applyAlignment="1" applyProtection="1">
      <alignment vertical="top"/>
      <protection locked="0"/>
    </xf>
    <xf numFmtId="0" fontId="25" fillId="0" borderId="46" xfId="0" applyFont="1" applyBorder="1" applyAlignment="1">
      <alignment horizontal="left" vertical="top" wrapText="1"/>
    </xf>
    <xf numFmtId="2" fontId="5" fillId="0" borderId="47" xfId="0" applyNumberFormat="1" applyFont="1" applyBorder="1" applyAlignment="1">
      <alignment vertical="center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horizontal="left" vertical="top"/>
    </xf>
    <xf numFmtId="0" fontId="5" fillId="0" borderId="48" xfId="0" applyFont="1" applyBorder="1" applyAlignment="1">
      <alignment horizontal="left" vertical="top" wrapText="1"/>
    </xf>
    <xf numFmtId="0" fontId="21" fillId="0" borderId="48" xfId="0" applyFont="1" applyBorder="1" applyAlignment="1">
      <alignment horizontal="left" vertical="top" wrapText="1"/>
    </xf>
    <xf numFmtId="0" fontId="22" fillId="0" borderId="48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center" vertical="center" wrapText="1"/>
    </xf>
    <xf numFmtId="0" fontId="21" fillId="0" borderId="48" xfId="0" applyFont="1" applyBorder="1" applyAlignment="1">
      <alignment vertical="top" wrapText="1"/>
    </xf>
    <xf numFmtId="0" fontId="5" fillId="0" borderId="48" xfId="0" applyFont="1" applyFill="1" applyBorder="1" applyAlignment="1">
      <alignment horizontal="left" vertical="top" wrapText="1"/>
    </xf>
    <xf numFmtId="0" fontId="21" fillId="0" borderId="48" xfId="0" applyFont="1" applyFill="1" applyBorder="1" applyAlignment="1">
      <alignment horizontal="left" vertical="top" wrapText="1"/>
    </xf>
    <xf numFmtId="0" fontId="4" fillId="0" borderId="48" xfId="0" applyFont="1" applyFill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17" fillId="0" borderId="57" xfId="37" applyNumberFormat="1" applyFont="1" applyBorder="1" applyProtection="1">
      <alignment horizontal="center" vertical="center"/>
    </xf>
    <xf numFmtId="0" fontId="17" fillId="0" borderId="1" xfId="38" applyNumberFormat="1" applyFont="1" applyBorder="1" applyProtection="1">
      <alignment horizontal="center" vertical="center"/>
    </xf>
    <xf numFmtId="0" fontId="17" fillId="0" borderId="1" xfId="120" applyNumberFormat="1" applyFont="1" applyBorder="1" applyProtection="1">
      <alignment horizontal="center" vertical="center" shrinkToFit="1"/>
    </xf>
    <xf numFmtId="49" fontId="17" fillId="0" borderId="1" xfId="123" applyNumberFormat="1" applyFont="1" applyBorder="1" applyProtection="1">
      <alignment horizontal="center" vertical="center" shrinkToFit="1"/>
    </xf>
    <xf numFmtId="0" fontId="25" fillId="0" borderId="6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 wrapText="1"/>
    </xf>
    <xf numFmtId="0" fontId="21" fillId="0" borderId="44" xfId="0" applyFont="1" applyBorder="1" applyAlignment="1">
      <alignment horizontal="center" vertical="top" wrapText="1"/>
    </xf>
    <xf numFmtId="0" fontId="22" fillId="0" borderId="44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21" fillId="0" borderId="4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top" wrapText="1"/>
    </xf>
    <xf numFmtId="0" fontId="4" fillId="0" borderId="69" xfId="0" applyFont="1" applyBorder="1" applyAlignment="1">
      <alignment horizontal="center" vertical="top" wrapText="1"/>
    </xf>
    <xf numFmtId="49" fontId="17" fillId="0" borderId="59" xfId="123" applyNumberFormat="1" applyFont="1" applyBorder="1" applyAlignment="1" applyProtection="1">
      <alignment horizontal="center" vertical="center" shrinkToFit="1"/>
    </xf>
    <xf numFmtId="0" fontId="8" fillId="0" borderId="0" xfId="31" applyNumberFormat="1" applyBorder="1" applyAlignment="1" applyProtection="1">
      <alignment horizontal="right" vertical="center"/>
    </xf>
    <xf numFmtId="4" fontId="17" fillId="0" borderId="56" xfId="126" applyNumberFormat="1" applyFont="1" applyBorder="1" applyAlignment="1" applyProtection="1">
      <alignment horizontal="right" vertical="center" shrinkToFit="1"/>
    </xf>
    <xf numFmtId="0" fontId="7" fillId="0" borderId="0" xfId="2" applyAlignment="1" applyProtection="1">
      <alignment horizontal="right" vertical="center"/>
      <protection locked="0"/>
    </xf>
    <xf numFmtId="4" fontId="5" fillId="0" borderId="51" xfId="0" applyNumberFormat="1" applyFont="1" applyBorder="1" applyAlignment="1">
      <alignment horizontal="right" vertical="center"/>
    </xf>
    <xf numFmtId="4" fontId="5" fillId="0" borderId="52" xfId="0" applyNumberFormat="1" applyFont="1" applyBorder="1" applyAlignment="1">
      <alignment horizontal="right" vertical="center"/>
    </xf>
    <xf numFmtId="4" fontId="4" fillId="0" borderId="52" xfId="0" applyNumberFormat="1" applyFont="1" applyBorder="1" applyAlignment="1">
      <alignment horizontal="right" vertical="center"/>
    </xf>
    <xf numFmtId="4" fontId="21" fillId="0" borderId="52" xfId="0" applyNumberFormat="1" applyFont="1" applyBorder="1" applyAlignment="1">
      <alignment horizontal="right" vertical="center"/>
    </xf>
    <xf numFmtId="4" fontId="22" fillId="0" borderId="52" xfId="0" applyNumberFormat="1" applyFont="1" applyBorder="1" applyAlignment="1">
      <alignment horizontal="right" vertical="center"/>
    </xf>
    <xf numFmtId="4" fontId="5" fillId="0" borderId="52" xfId="0" applyNumberFormat="1" applyFont="1" applyFill="1" applyBorder="1" applyAlignment="1">
      <alignment horizontal="right" vertical="center"/>
    </xf>
    <xf numFmtId="4" fontId="4" fillId="0" borderId="52" xfId="0" applyNumberFormat="1" applyFont="1" applyFill="1" applyBorder="1" applyAlignment="1">
      <alignment horizontal="right" vertical="center"/>
    </xf>
    <xf numFmtId="4" fontId="21" fillId="0" borderId="52" xfId="0" applyNumberFormat="1" applyFont="1" applyFill="1" applyBorder="1" applyAlignment="1">
      <alignment horizontal="right" vertical="center"/>
    </xf>
    <xf numFmtId="4" fontId="4" fillId="0" borderId="5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2" xfId="38" applyNumberFormat="1" applyFont="1" applyBorder="1" applyAlignment="1" applyProtection="1">
      <alignment horizontal="center" vertical="top"/>
    </xf>
    <xf numFmtId="0" fontId="17" fillId="0" borderId="2" xfId="38" applyNumberFormat="1" applyFont="1" applyBorder="1" applyAlignment="1" applyProtection="1">
      <alignment horizontal="center" vertical="center"/>
    </xf>
    <xf numFmtId="49" fontId="17" fillId="0" borderId="2" xfId="39" applyNumberFormat="1" applyFont="1" applyBorder="1" applyAlignment="1" applyProtection="1">
      <alignment horizontal="center" vertical="center"/>
    </xf>
    <xf numFmtId="0" fontId="23" fillId="0" borderId="2" xfId="37" applyNumberFormat="1" applyFont="1" applyBorder="1" applyAlignment="1" applyProtection="1">
      <alignment horizontal="left" vertical="top" wrapText="1"/>
    </xf>
    <xf numFmtId="49" fontId="23" fillId="0" borderId="2" xfId="22" applyNumberFormat="1" applyFont="1" applyBorder="1" applyAlignment="1" applyProtection="1">
      <alignment horizontal="center" vertical="top" wrapText="1"/>
    </xf>
    <xf numFmtId="49" fontId="23" fillId="0" borderId="2" xfId="8" applyNumberFormat="1" applyFont="1" applyBorder="1" applyAlignment="1" applyProtection="1">
      <alignment horizontal="center"/>
    </xf>
    <xf numFmtId="0" fontId="17" fillId="0" borderId="2" xfId="40" applyNumberFormat="1" applyFont="1" applyBorder="1" applyAlignment="1" applyProtection="1">
      <alignment horizontal="left" vertical="top" wrapText="1"/>
    </xf>
    <xf numFmtId="49" fontId="17" fillId="0" borderId="2" xfId="24" applyNumberFormat="1" applyFont="1" applyBorder="1" applyAlignment="1" applyProtection="1">
      <alignment horizontal="center" vertical="top" wrapText="1"/>
    </xf>
    <xf numFmtId="49" fontId="17" fillId="0" borderId="2" xfId="42" applyNumberFormat="1" applyFont="1" applyBorder="1" applyAlignment="1" applyProtection="1">
      <alignment horizontal="center" vertical="top"/>
    </xf>
    <xf numFmtId="0" fontId="17" fillId="0" borderId="2" xfId="44" applyNumberFormat="1" applyFont="1" applyBorder="1" applyAlignment="1" applyProtection="1">
      <alignment horizontal="left" vertical="top" wrapText="1"/>
    </xf>
    <xf numFmtId="49" fontId="17" fillId="0" borderId="2" xfId="26" applyNumberFormat="1" applyFont="1" applyBorder="1" applyAlignment="1" applyProtection="1">
      <alignment horizontal="center" vertical="top"/>
    </xf>
    <xf numFmtId="49" fontId="17" fillId="0" borderId="2" xfId="46" applyNumberFormat="1" applyFont="1" applyBorder="1" applyAlignment="1" applyProtection="1">
      <alignment horizontal="center" vertical="top"/>
    </xf>
    <xf numFmtId="4" fontId="17" fillId="0" borderId="2" xfId="34" applyNumberFormat="1" applyFont="1" applyBorder="1" applyAlignment="1" applyProtection="1">
      <alignment horizontal="center" vertical="top"/>
    </xf>
    <xf numFmtId="0" fontId="18" fillId="0" borderId="2" xfId="44" applyNumberFormat="1" applyFont="1" applyBorder="1" applyAlignment="1" applyProtection="1">
      <alignment horizontal="left" vertical="top" wrapText="1"/>
    </xf>
    <xf numFmtId="49" fontId="18" fillId="0" borderId="2" xfId="26" applyNumberFormat="1" applyFont="1" applyBorder="1" applyAlignment="1" applyProtection="1">
      <alignment horizontal="center" vertical="top"/>
    </xf>
    <xf numFmtId="49" fontId="18" fillId="0" borderId="2" xfId="46" applyNumberFormat="1" applyFont="1" applyBorder="1" applyAlignment="1" applyProtection="1">
      <alignment horizontal="center" vertical="top"/>
    </xf>
    <xf numFmtId="4" fontId="18" fillId="0" borderId="2" xfId="34" applyNumberFormat="1" applyFont="1" applyBorder="1" applyAlignment="1" applyProtection="1">
      <alignment horizontal="center" vertical="top"/>
    </xf>
    <xf numFmtId="0" fontId="24" fillId="0" borderId="2" xfId="44" applyNumberFormat="1" applyFont="1" applyBorder="1" applyAlignment="1" applyProtection="1">
      <alignment horizontal="left" vertical="top" wrapText="1"/>
    </xf>
    <xf numFmtId="49" fontId="24" fillId="0" borderId="2" xfId="26" applyNumberFormat="1" applyFont="1" applyBorder="1" applyAlignment="1" applyProtection="1">
      <alignment horizontal="center" vertical="top"/>
    </xf>
    <xf numFmtId="49" fontId="24" fillId="0" borderId="2" xfId="46" applyNumberFormat="1" applyFont="1" applyBorder="1" applyAlignment="1" applyProtection="1">
      <alignment horizontal="center" vertical="top"/>
    </xf>
    <xf numFmtId="4" fontId="24" fillId="0" borderId="2" xfId="34" applyNumberFormat="1" applyFont="1" applyBorder="1" applyAlignment="1" applyProtection="1">
      <alignment horizontal="center" vertical="top"/>
    </xf>
    <xf numFmtId="0" fontId="8" fillId="0" borderId="0" xfId="31" applyNumberFormat="1" applyBorder="1" applyAlignment="1" applyProtection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166" fontId="5" fillId="0" borderId="52" xfId="0" applyNumberFormat="1" applyFont="1" applyBorder="1" applyAlignment="1">
      <alignment horizontal="center"/>
    </xf>
    <xf numFmtId="0" fontId="26" fillId="0" borderId="48" xfId="0" applyFont="1" applyBorder="1" applyAlignment="1">
      <alignment wrapText="1"/>
    </xf>
    <xf numFmtId="49" fontId="26" fillId="0" borderId="2" xfId="0" applyNumberFormat="1" applyFont="1" applyBorder="1"/>
    <xf numFmtId="166" fontId="26" fillId="0" borderId="52" xfId="0" applyNumberFormat="1" applyFont="1" applyBorder="1" applyAlignment="1">
      <alignment horizontal="center"/>
    </xf>
    <xf numFmtId="0" fontId="27" fillId="0" borderId="48" xfId="0" applyFont="1" applyBorder="1" applyAlignment="1">
      <alignment wrapText="1"/>
    </xf>
    <xf numFmtId="49" fontId="27" fillId="0" borderId="2" xfId="0" applyNumberFormat="1" applyFont="1" applyBorder="1"/>
    <xf numFmtId="166" fontId="27" fillId="0" borderId="52" xfId="0" applyNumberFormat="1" applyFont="1" applyBorder="1" applyAlignment="1">
      <alignment horizontal="center"/>
    </xf>
    <xf numFmtId="164" fontId="24" fillId="0" borderId="48" xfId="36" applyNumberFormat="1" applyFont="1" applyBorder="1" applyAlignment="1" applyProtection="1">
      <alignment horizontal="left" vertical="top" wrapText="1"/>
    </xf>
    <xf numFmtId="166" fontId="21" fillId="0" borderId="52" xfId="0" applyNumberFormat="1" applyFont="1" applyBorder="1" applyAlignment="1">
      <alignment horizontal="center"/>
    </xf>
    <xf numFmtId="164" fontId="18" fillId="0" borderId="48" xfId="36" applyNumberFormat="1" applyFont="1" applyBorder="1" applyAlignment="1" applyProtection="1">
      <alignment horizontal="left" vertical="top" wrapText="1"/>
    </xf>
    <xf numFmtId="164" fontId="17" fillId="0" borderId="48" xfId="36" applyNumberFormat="1" applyFont="1" applyBorder="1" applyAlignment="1" applyProtection="1">
      <alignment horizontal="left" vertical="top" wrapText="1"/>
    </xf>
    <xf numFmtId="166" fontId="22" fillId="0" borderId="52" xfId="0" applyNumberFormat="1" applyFont="1" applyBorder="1" applyAlignment="1">
      <alignment horizontal="center"/>
    </xf>
    <xf numFmtId="166" fontId="4" fillId="0" borderId="52" xfId="0" applyNumberFormat="1" applyFont="1" applyBorder="1" applyAlignment="1">
      <alignment horizontal="center"/>
    </xf>
    <xf numFmtId="166" fontId="28" fillId="0" borderId="52" xfId="0" applyNumberFormat="1" applyFont="1" applyBorder="1" applyAlignment="1">
      <alignment horizontal="center"/>
    </xf>
    <xf numFmtId="0" fontId="21" fillId="0" borderId="48" xfId="0" applyFont="1" applyBorder="1" applyAlignment="1">
      <alignment wrapText="1"/>
    </xf>
    <xf numFmtId="49" fontId="21" fillId="0" borderId="2" xfId="0" applyNumberFormat="1" applyFont="1" applyBorder="1"/>
    <xf numFmtId="49" fontId="22" fillId="0" borderId="2" xfId="0" applyNumberFormat="1" applyFont="1" applyBorder="1"/>
    <xf numFmtId="49" fontId="4" fillId="0" borderId="2" xfId="0" applyNumberFormat="1" applyFont="1" applyBorder="1"/>
    <xf numFmtId="0" fontId="4" fillId="0" borderId="49" xfId="0" applyFont="1" applyBorder="1" applyAlignment="1">
      <alignment wrapText="1"/>
    </xf>
    <xf numFmtId="49" fontId="4" fillId="0" borderId="50" xfId="0" applyNumberFormat="1" applyFont="1" applyBorder="1"/>
    <xf numFmtId="49" fontId="24" fillId="0" borderId="2" xfId="65" applyNumberFormat="1" applyFont="1" applyFill="1" applyBorder="1" applyAlignment="1" applyProtection="1">
      <alignment horizontal="center" vertical="center"/>
    </xf>
    <xf numFmtId="49" fontId="18" fillId="0" borderId="2" xfId="65" applyNumberFormat="1" applyFont="1" applyFill="1" applyBorder="1" applyAlignment="1" applyProtection="1">
      <alignment horizontal="center" vertical="center"/>
    </xf>
    <xf numFmtId="49" fontId="17" fillId="0" borderId="2" xfId="65" applyNumberFormat="1" applyFont="1" applyFill="1" applyBorder="1" applyAlignment="1" applyProtection="1">
      <alignment horizontal="center" vertical="center"/>
    </xf>
    <xf numFmtId="0" fontId="22" fillId="0" borderId="48" xfId="0" applyFont="1" applyBorder="1" applyAlignment="1">
      <alignment wrapText="1"/>
    </xf>
    <xf numFmtId="4" fontId="5" fillId="0" borderId="52" xfId="0" applyNumberFormat="1" applyFont="1" applyBorder="1" applyAlignment="1">
      <alignment horizontal="center"/>
    </xf>
    <xf numFmtId="4" fontId="26" fillId="0" borderId="52" xfId="0" applyNumberFormat="1" applyFont="1" applyBorder="1" applyAlignment="1">
      <alignment horizontal="center"/>
    </xf>
    <xf numFmtId="4" fontId="27" fillId="0" borderId="52" xfId="0" applyNumberFormat="1" applyFont="1" applyBorder="1" applyAlignment="1">
      <alignment horizontal="center"/>
    </xf>
    <xf numFmtId="4" fontId="21" fillId="0" borderId="52" xfId="0" applyNumberFormat="1" applyFont="1" applyBorder="1" applyAlignment="1">
      <alignment horizontal="center"/>
    </xf>
    <xf numFmtId="4" fontId="22" fillId="0" borderId="52" xfId="0" applyNumberFormat="1" applyFont="1" applyBorder="1" applyAlignment="1">
      <alignment horizontal="center"/>
    </xf>
    <xf numFmtId="4" fontId="4" fillId="0" borderId="52" xfId="0" applyNumberFormat="1" applyFont="1" applyBorder="1" applyAlignment="1">
      <alignment horizontal="center"/>
    </xf>
    <xf numFmtId="4" fontId="4" fillId="0" borderId="5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7" fillId="0" borderId="2" xfId="40" applyNumberFormat="1" applyFont="1" applyBorder="1" applyAlignment="1" applyProtection="1">
      <alignment horizontal="left" wrapText="1"/>
    </xf>
    <xf numFmtId="0" fontId="18" fillId="0" borderId="2" xfId="40" applyNumberFormat="1" applyFont="1" applyBorder="1" applyAlignment="1" applyProtection="1">
      <alignment horizontal="left" wrapText="1"/>
    </xf>
    <xf numFmtId="0" fontId="5" fillId="0" borderId="2" xfId="2" applyFont="1" applyBorder="1" applyAlignment="1" applyProtection="1">
      <alignment vertical="top"/>
      <protection locked="0"/>
    </xf>
    <xf numFmtId="0" fontId="4" fillId="0" borderId="2" xfId="2" applyFont="1" applyBorder="1" applyAlignment="1" applyProtection="1">
      <alignment vertical="top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3" fontId="5" fillId="0" borderId="2" xfId="2" applyNumberFormat="1" applyFont="1" applyBorder="1" applyAlignment="1" applyProtection="1">
      <alignment horizontal="center" vertical="center"/>
      <protection locked="0"/>
    </xf>
    <xf numFmtId="4" fontId="5" fillId="0" borderId="2" xfId="2" applyNumberFormat="1" applyFont="1" applyBorder="1" applyAlignment="1" applyProtection="1">
      <alignment horizontal="center" vertical="center"/>
      <protection locked="0"/>
    </xf>
    <xf numFmtId="4" fontId="4" fillId="0" borderId="2" xfId="2" applyNumberFormat="1" applyFont="1" applyBorder="1" applyAlignment="1" applyProtection="1">
      <alignment horizontal="center" vertical="center"/>
      <protection locked="0"/>
    </xf>
    <xf numFmtId="4" fontId="18" fillId="0" borderId="2" xfId="27" applyNumberFormat="1" applyFont="1" applyBorder="1" applyAlignment="1" applyProtection="1">
      <alignment horizontal="center" vertical="top"/>
    </xf>
    <xf numFmtId="49" fontId="5" fillId="0" borderId="2" xfId="0" applyNumberFormat="1" applyFont="1" applyBorder="1" applyAlignment="1" applyProtection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49" fontId="21" fillId="0" borderId="2" xfId="0" applyNumberFormat="1" applyFont="1" applyFill="1" applyBorder="1" applyAlignment="1">
      <alignment vertical="center" wrapText="1"/>
    </xf>
    <xf numFmtId="49" fontId="22" fillId="0" borderId="2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21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wrapText="1"/>
    </xf>
    <xf numFmtId="166" fontId="4" fillId="0" borderId="52" xfId="0" applyNumberFormat="1" applyFont="1" applyFill="1" applyBorder="1" applyAlignment="1">
      <alignment vertical="center"/>
    </xf>
    <xf numFmtId="166" fontId="22" fillId="0" borderId="52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/>
    <xf numFmtId="0" fontId="4" fillId="0" borderId="2" xfId="36" applyNumberFormat="1" applyFont="1" applyBorder="1" applyAlignment="1" applyProtection="1">
      <alignment horizontal="left" wrapText="1"/>
    </xf>
    <xf numFmtId="0" fontId="5" fillId="0" borderId="2" xfId="0" applyFont="1" applyBorder="1" applyAlignment="1">
      <alignment wrapText="1"/>
    </xf>
    <xf numFmtId="49" fontId="5" fillId="0" borderId="2" xfId="0" applyNumberFormat="1" applyFont="1" applyFill="1" applyBorder="1" applyAlignment="1">
      <alignment vertical="center" wrapText="1"/>
    </xf>
    <xf numFmtId="166" fontId="5" fillId="0" borderId="52" xfId="0" applyNumberFormat="1" applyFont="1" applyFill="1" applyBorder="1" applyAlignment="1">
      <alignment vertical="center"/>
    </xf>
    <xf numFmtId="49" fontId="5" fillId="0" borderId="48" xfId="0" applyNumberFormat="1" applyFont="1" applyBorder="1" applyAlignment="1" applyProtection="1">
      <alignment horizontal="left" vertical="top" wrapText="1"/>
    </xf>
    <xf numFmtId="49" fontId="4" fillId="0" borderId="48" xfId="0" applyNumberFormat="1" applyFont="1" applyBorder="1" applyAlignment="1" applyProtection="1">
      <alignment horizontal="left" vertical="top" wrapText="1"/>
    </xf>
    <xf numFmtId="0" fontId="4" fillId="0" borderId="2" xfId="70" applyNumberFormat="1" applyFont="1" applyBorder="1" applyProtection="1">
      <alignment horizontal="center" vertical="center" shrinkToFit="1"/>
    </xf>
    <xf numFmtId="0" fontId="5" fillId="0" borderId="63" xfId="0" applyFont="1" applyBorder="1" applyAlignment="1">
      <alignment vertical="top" wrapText="1"/>
    </xf>
    <xf numFmtId="0" fontId="5" fillId="0" borderId="57" xfId="0" applyFont="1" applyBorder="1" applyAlignment="1">
      <alignment vertical="top"/>
    </xf>
    <xf numFmtId="0" fontId="4" fillId="0" borderId="57" xfId="0" applyFont="1" applyBorder="1" applyAlignment="1">
      <alignment vertical="top" wrapText="1"/>
    </xf>
    <xf numFmtId="0" fontId="5" fillId="0" borderId="48" xfId="0" applyFont="1" applyBorder="1" applyAlignment="1">
      <alignment vertical="top"/>
    </xf>
    <xf numFmtId="0" fontId="5" fillId="0" borderId="48" xfId="0" applyFont="1" applyBorder="1" applyAlignment="1">
      <alignment vertical="top" wrapText="1"/>
    </xf>
    <xf numFmtId="0" fontId="5" fillId="0" borderId="48" xfId="0" applyFont="1" applyFill="1" applyBorder="1" applyAlignment="1">
      <alignment vertical="top" wrapText="1"/>
    </xf>
    <xf numFmtId="0" fontId="4" fillId="0" borderId="48" xfId="0" applyFont="1" applyBorder="1" applyAlignment="1">
      <alignment vertical="top"/>
    </xf>
    <xf numFmtId="0" fontId="4" fillId="0" borderId="62" xfId="0" applyFont="1" applyFill="1" applyBorder="1" applyAlignment="1">
      <alignment vertical="top" wrapText="1"/>
    </xf>
    <xf numFmtId="0" fontId="5" fillId="0" borderId="64" xfId="0" applyFont="1" applyBorder="1" applyAlignment="1">
      <alignment vertical="top"/>
    </xf>
    <xf numFmtId="0" fontId="20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17" fillId="0" borderId="2" xfId="33" applyNumberFormat="1" applyFont="1" applyBorder="1" applyAlignment="1" applyProtection="1">
      <alignment horizontal="center" vertical="center" wrapText="1"/>
    </xf>
    <xf numFmtId="0" fontId="17" fillId="0" borderId="2" xfId="33" applyFont="1" applyBorder="1" applyAlignment="1" applyProtection="1">
      <alignment horizontal="center" vertical="center" wrapText="1"/>
      <protection locked="0"/>
    </xf>
    <xf numFmtId="0" fontId="17" fillId="0" borderId="2" xfId="33" applyNumberFormat="1" applyFont="1" applyBorder="1" applyAlignment="1" applyProtection="1">
      <alignment horizontal="center" vertical="top" wrapText="1"/>
    </xf>
    <xf numFmtId="0" fontId="17" fillId="0" borderId="2" xfId="33" applyFont="1" applyBorder="1" applyAlignment="1" applyProtection="1">
      <alignment horizontal="center" vertical="top" wrapText="1"/>
      <protection locked="0"/>
    </xf>
    <xf numFmtId="49" fontId="17" fillId="0" borderId="2" xfId="34" applyNumberFormat="1" applyFont="1" applyBorder="1" applyAlignment="1" applyProtection="1">
      <alignment horizontal="center" vertical="center" wrapText="1"/>
    </xf>
    <xf numFmtId="49" fontId="17" fillId="0" borderId="2" xfId="34" applyFont="1" applyBorder="1" applyAlignment="1" applyProtection="1">
      <alignment horizontal="center" vertical="center" wrapText="1"/>
      <protection locked="0"/>
    </xf>
    <xf numFmtId="0" fontId="17" fillId="0" borderId="47" xfId="33" applyNumberFormat="1" applyFont="1" applyBorder="1" applyAlignment="1" applyProtection="1">
      <alignment horizontal="center" vertical="top" wrapText="1"/>
    </xf>
    <xf numFmtId="0" fontId="17" fillId="0" borderId="50" xfId="33" applyNumberFormat="1" applyFont="1" applyBorder="1" applyAlignment="1" applyProtection="1">
      <alignment horizontal="center" vertical="top" wrapText="1"/>
    </xf>
    <xf numFmtId="49" fontId="17" fillId="0" borderId="47" xfId="34" applyNumberFormat="1" applyFont="1" applyBorder="1" applyAlignment="1" applyProtection="1">
      <alignment horizontal="center" vertical="top" wrapText="1"/>
    </xf>
    <xf numFmtId="49" fontId="17" fillId="0" borderId="2" xfId="34" applyNumberFormat="1" applyFont="1" applyBorder="1" applyAlignment="1" applyProtection="1">
      <alignment horizontal="center" vertical="top" wrapText="1"/>
    </xf>
    <xf numFmtId="49" fontId="17" fillId="0" borderId="50" xfId="34" applyNumberFormat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7" fillId="0" borderId="46" xfId="33" applyNumberFormat="1" applyFont="1" applyBorder="1" applyProtection="1">
      <alignment horizontal="center" vertical="top" wrapText="1"/>
    </xf>
    <xf numFmtId="0" fontId="17" fillId="0" borderId="48" xfId="33" applyFont="1" applyBorder="1" applyProtection="1">
      <alignment horizontal="center" vertical="top" wrapText="1"/>
      <protection locked="0"/>
    </xf>
    <xf numFmtId="0" fontId="17" fillId="0" borderId="49" xfId="33" applyFont="1" applyBorder="1" applyProtection="1">
      <alignment horizontal="center" vertical="top" wrapText="1"/>
      <protection locked="0"/>
    </xf>
    <xf numFmtId="0" fontId="17" fillId="0" borderId="47" xfId="33" applyNumberFormat="1" applyFont="1" applyBorder="1" applyProtection="1">
      <alignment horizontal="center" vertical="top" wrapText="1"/>
    </xf>
    <xf numFmtId="0" fontId="17" fillId="0" borderId="2" xfId="33" applyFont="1" applyBorder="1" applyProtection="1">
      <alignment horizontal="center" vertical="top" wrapText="1"/>
      <protection locked="0"/>
    </xf>
    <xf numFmtId="0" fontId="17" fillId="0" borderId="50" xfId="33" applyFont="1" applyBorder="1" applyProtection="1">
      <alignment horizontal="center" vertical="top" wrapText="1"/>
      <protection locked="0"/>
    </xf>
    <xf numFmtId="49" fontId="17" fillId="0" borderId="47" xfId="34" applyNumberFormat="1" applyFont="1" applyBorder="1" applyProtection="1">
      <alignment horizontal="center" vertical="top" wrapText="1"/>
    </xf>
    <xf numFmtId="49" fontId="17" fillId="0" borderId="2" xfId="34" applyFont="1" applyBorder="1" applyProtection="1">
      <alignment horizontal="center" vertical="top" wrapText="1"/>
      <protection locked="0"/>
    </xf>
    <xf numFmtId="49" fontId="17" fillId="0" borderId="50" xfId="34" applyFont="1" applyBorder="1" applyProtection="1">
      <alignment horizontal="center" vertical="top" wrapText="1"/>
      <protection locked="0"/>
    </xf>
    <xf numFmtId="49" fontId="17" fillId="0" borderId="70" xfId="34" applyNumberFormat="1" applyFont="1" applyBorder="1" applyAlignment="1" applyProtection="1">
      <alignment horizontal="center" vertical="top" wrapText="1"/>
    </xf>
    <xf numFmtId="49" fontId="17" fillId="0" borderId="71" xfId="34" applyFont="1" applyBorder="1" applyAlignment="1" applyProtection="1">
      <alignment horizontal="center" vertical="top" wrapText="1"/>
      <protection locked="0"/>
    </xf>
    <xf numFmtId="49" fontId="17" fillId="0" borderId="67" xfId="34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6" fillId="0" borderId="15" xfId="54" applyNumberFormat="1" applyBorder="1" applyProtection="1">
      <alignment horizontal="left" wrapText="1"/>
    </xf>
    <xf numFmtId="0" fontId="6" fillId="0" borderId="15" xfId="54" applyBorder="1" applyProtection="1">
      <alignment horizontal="left" wrapText="1"/>
      <protection locked="0"/>
    </xf>
    <xf numFmtId="0" fontId="0" fillId="0" borderId="0" xfId="0" applyFont="1" applyAlignment="1">
      <alignment horizontal="right" wrapText="1"/>
    </xf>
    <xf numFmtId="0" fontId="9" fillId="0" borderId="0" xfId="98" applyNumberFormat="1" applyBorder="1" applyProtection="1">
      <alignment horizontal="center" wrapText="1"/>
    </xf>
    <xf numFmtId="0" fontId="9" fillId="0" borderId="0" xfId="98" applyBorder="1" applyProtection="1">
      <alignment horizontal="center" wrapText="1"/>
      <protection locked="0"/>
    </xf>
    <xf numFmtId="0" fontId="17" fillId="0" borderId="72" xfId="33" applyNumberFormat="1" applyFont="1" applyBorder="1" applyProtection="1">
      <alignment horizontal="center" vertical="top" wrapText="1"/>
    </xf>
    <xf numFmtId="0" fontId="17" fillId="0" borderId="73" xfId="33" applyNumberFormat="1" applyFont="1" applyBorder="1" applyProtection="1">
      <alignment horizontal="center" vertical="top" wrapText="1"/>
    </xf>
    <xf numFmtId="0" fontId="17" fillId="0" borderId="74" xfId="33" applyNumberFormat="1" applyFont="1" applyBorder="1" applyProtection="1">
      <alignment horizontal="center" vertical="top" wrapText="1"/>
    </xf>
    <xf numFmtId="0" fontId="20" fillId="0" borderId="0" xfId="0" applyFont="1" applyAlignment="1">
      <alignment horizontal="center" wrapText="1"/>
    </xf>
    <xf numFmtId="0" fontId="30" fillId="0" borderId="46" xfId="0" applyFont="1" applyBorder="1" applyAlignment="1">
      <alignment horizontal="center" vertical="center"/>
    </xf>
    <xf numFmtId="0" fontId="31" fillId="0" borderId="45" xfId="33" applyNumberFormat="1" applyFont="1" applyBorder="1" applyAlignment="1" applyProtection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/>
    </xf>
    <xf numFmtId="0" fontId="31" fillId="0" borderId="75" xfId="33" applyNumberFormat="1" applyFont="1" applyBorder="1" applyAlignment="1" applyProtection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52" xfId="0" applyFont="1" applyBorder="1" applyAlignment="1">
      <alignment horizontal="center" vertical="center"/>
    </xf>
    <xf numFmtId="0" fontId="30" fillId="0" borderId="48" xfId="0" applyFont="1" applyBorder="1" applyAlignment="1">
      <alignment vertical="center" wrapText="1"/>
    </xf>
    <xf numFmtId="0" fontId="31" fillId="0" borderId="2" xfId="0" applyFont="1" applyBorder="1" applyAlignment="1">
      <alignment vertical="center"/>
    </xf>
    <xf numFmtId="4" fontId="30" fillId="0" borderId="52" xfId="0" applyNumberFormat="1" applyFont="1" applyBorder="1" applyAlignment="1">
      <alignment horizontal="center" vertical="center"/>
    </xf>
    <xf numFmtId="0" fontId="31" fillId="0" borderId="1" xfId="33" applyNumberFormat="1" applyFont="1" applyBorder="1" applyAlignment="1" applyProtection="1">
      <alignment horizontal="center" vertical="center" wrapText="1"/>
    </xf>
    <xf numFmtId="49" fontId="30" fillId="0" borderId="2" xfId="0" applyNumberFormat="1" applyFont="1" applyBorder="1" applyAlignment="1">
      <alignment vertical="center"/>
    </xf>
    <xf numFmtId="0" fontId="30" fillId="0" borderId="48" xfId="0" applyFont="1" applyBorder="1" applyAlignment="1">
      <alignment wrapText="1"/>
    </xf>
    <xf numFmtId="0" fontId="31" fillId="0" borderId="2" xfId="38" applyNumberFormat="1" applyFont="1" applyBorder="1" applyProtection="1">
      <alignment horizontal="center" vertical="center"/>
    </xf>
    <xf numFmtId="49" fontId="30" fillId="0" borderId="2" xfId="0" applyNumberFormat="1" applyFont="1" applyBorder="1"/>
    <xf numFmtId="49" fontId="31" fillId="0" borderId="2" xfId="123" applyNumberFormat="1" applyFont="1" applyBorder="1" applyProtection="1">
      <alignment horizontal="center" vertical="center" shrinkToFit="1"/>
    </xf>
    <xf numFmtId="4" fontId="30" fillId="0" borderId="52" xfId="0" applyNumberFormat="1" applyFont="1" applyBorder="1" applyAlignment="1">
      <alignment horizontal="center"/>
    </xf>
    <xf numFmtId="0" fontId="4" fillId="0" borderId="48" xfId="36" applyNumberFormat="1" applyFont="1" applyBorder="1" applyAlignment="1" applyProtection="1">
      <alignment horizontal="left" vertical="top" wrapText="1"/>
    </xf>
    <xf numFmtId="0" fontId="33" fillId="0" borderId="48" xfId="0" applyFont="1" applyBorder="1" applyAlignment="1">
      <alignment horizontal="left" vertical="top" wrapText="1"/>
    </xf>
    <xf numFmtId="0" fontId="33" fillId="0" borderId="44" xfId="0" applyFont="1" applyBorder="1" applyAlignment="1">
      <alignment horizontal="center" vertical="center" wrapText="1"/>
    </xf>
    <xf numFmtId="49" fontId="33" fillId="0" borderId="2" xfId="0" applyNumberFormat="1" applyFont="1" applyBorder="1" applyAlignment="1">
      <alignment horizontal="center" vertical="center"/>
    </xf>
    <xf numFmtId="4" fontId="33" fillId="0" borderId="52" xfId="0" applyNumberFormat="1" applyFont="1" applyBorder="1" applyAlignment="1">
      <alignment vertical="center"/>
    </xf>
    <xf numFmtId="0" fontId="34" fillId="0" borderId="48" xfId="0" applyFont="1" applyBorder="1" applyAlignment="1">
      <alignment horizontal="left" vertical="top" wrapText="1"/>
    </xf>
    <xf numFmtId="0" fontId="35" fillId="0" borderId="44" xfId="0" applyFont="1" applyBorder="1" applyAlignment="1">
      <alignment horizontal="center" vertical="center" wrapText="1"/>
    </xf>
    <xf numFmtId="49" fontId="34" fillId="0" borderId="2" xfId="0" applyNumberFormat="1" applyFont="1" applyBorder="1" applyAlignment="1">
      <alignment horizontal="center" vertical="center"/>
    </xf>
    <xf numFmtId="49" fontId="35" fillId="0" borderId="2" xfId="0" applyNumberFormat="1" applyFont="1" applyBorder="1" applyAlignment="1">
      <alignment horizontal="center" vertical="center"/>
    </xf>
    <xf numFmtId="4" fontId="35" fillId="0" borderId="52" xfId="0" applyNumberFormat="1" applyFont="1" applyBorder="1" applyAlignment="1">
      <alignment vertical="center"/>
    </xf>
    <xf numFmtId="0" fontId="35" fillId="0" borderId="48" xfId="0" applyFont="1" applyBorder="1" applyAlignment="1">
      <alignment horizontal="left" vertical="top" wrapText="1"/>
    </xf>
    <xf numFmtId="0" fontId="35" fillId="0" borderId="48" xfId="36" applyNumberFormat="1" applyFont="1" applyBorder="1" applyAlignment="1" applyProtection="1">
      <alignment horizontal="left" vertical="top" wrapText="1"/>
    </xf>
    <xf numFmtId="49" fontId="35" fillId="0" borderId="2" xfId="0" applyNumberFormat="1" applyFont="1" applyBorder="1" applyAlignment="1">
      <alignment horizontal="center" vertical="top"/>
    </xf>
    <xf numFmtId="49" fontId="35" fillId="0" borderId="25" xfId="116" applyNumberFormat="1" applyFont="1" applyBorder="1" applyAlignment="1" applyProtection="1">
      <alignment horizontal="left" vertical="top" wrapText="1"/>
    </xf>
    <xf numFmtId="4" fontId="35" fillId="0" borderId="52" xfId="0" applyNumberFormat="1" applyFont="1" applyFill="1" applyBorder="1" applyAlignment="1">
      <alignment vertical="center"/>
    </xf>
    <xf numFmtId="4" fontId="35" fillId="0" borderId="52" xfId="0" applyNumberFormat="1" applyFont="1" applyFill="1" applyBorder="1" applyAlignment="1">
      <alignment vertical="top"/>
    </xf>
    <xf numFmtId="0" fontId="17" fillId="0" borderId="2" xfId="36" applyNumberFormat="1" applyFont="1" applyBorder="1" applyAlignment="1" applyProtection="1">
      <alignment horizontal="left" wrapText="1"/>
    </xf>
    <xf numFmtId="0" fontId="36" fillId="0" borderId="48" xfId="0" applyFont="1" applyBorder="1" applyAlignment="1">
      <alignment vertical="center" wrapText="1"/>
    </xf>
    <xf numFmtId="49" fontId="36" fillId="0" borderId="2" xfId="0" applyNumberFormat="1" applyFont="1" applyBorder="1" applyAlignment="1">
      <alignment horizontal="center" vertical="center"/>
    </xf>
    <xf numFmtId="4" fontId="33" fillId="0" borderId="52" xfId="0" applyNumberFormat="1" applyFont="1" applyFill="1" applyBorder="1" applyAlignment="1">
      <alignment horizontal="right" vertical="center"/>
    </xf>
    <xf numFmtId="0" fontId="35" fillId="0" borderId="48" xfId="0" applyFont="1" applyBorder="1" applyAlignment="1">
      <alignment vertical="center" wrapText="1"/>
    </xf>
    <xf numFmtId="4" fontId="35" fillId="0" borderId="52" xfId="0" applyNumberFormat="1" applyFont="1" applyFill="1" applyBorder="1" applyAlignment="1">
      <alignment horizontal="right" vertical="center"/>
    </xf>
    <xf numFmtId="0" fontId="35" fillId="0" borderId="2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center" vertical="center" wrapText="1"/>
    </xf>
    <xf numFmtId="49" fontId="34" fillId="0" borderId="2" xfId="0" applyNumberFormat="1" applyFont="1" applyFill="1" applyBorder="1" applyAlignment="1">
      <alignment vertical="center" wrapText="1"/>
    </xf>
    <xf numFmtId="166" fontId="34" fillId="0" borderId="52" xfId="0" applyNumberFormat="1" applyFont="1" applyFill="1" applyBorder="1" applyAlignment="1">
      <alignment vertical="center"/>
    </xf>
    <xf numFmtId="0" fontId="34" fillId="0" borderId="2" xfId="0" applyFont="1" applyBorder="1" applyAlignment="1">
      <alignment horizontal="left" vertical="center" wrapText="1"/>
    </xf>
    <xf numFmtId="49" fontId="35" fillId="0" borderId="2" xfId="0" applyNumberFormat="1" applyFont="1" applyFill="1" applyBorder="1" applyAlignment="1">
      <alignment vertical="center" wrapText="1"/>
    </xf>
    <xf numFmtId="166" fontId="35" fillId="0" borderId="52" xfId="0" applyNumberFormat="1" applyFont="1" applyFill="1" applyBorder="1" applyAlignment="1">
      <alignment vertical="center"/>
    </xf>
    <xf numFmtId="0" fontId="21" fillId="3" borderId="48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166" fontId="21" fillId="0" borderId="52" xfId="0" applyNumberFormat="1" applyFont="1" applyFill="1" applyBorder="1" applyAlignment="1">
      <alignment vertical="center"/>
    </xf>
    <xf numFmtId="0" fontId="5" fillId="0" borderId="48" xfId="36" applyNumberFormat="1" applyFont="1" applyBorder="1" applyAlignment="1" applyProtection="1">
      <alignment horizontal="left" wrapText="1"/>
    </xf>
    <xf numFmtId="0" fontId="4" fillId="0" borderId="48" xfId="36" applyNumberFormat="1" applyFont="1" applyBorder="1" applyAlignment="1" applyProtection="1">
      <alignment horizontal="left" wrapText="1"/>
    </xf>
    <xf numFmtId="0" fontId="21" fillId="0" borderId="48" xfId="36" applyNumberFormat="1" applyFont="1" applyBorder="1" applyAlignment="1" applyProtection="1">
      <alignment horizontal="left" vertical="top" wrapText="1"/>
    </xf>
    <xf numFmtId="0" fontId="21" fillId="0" borderId="2" xfId="0" applyFont="1" applyBorder="1" applyAlignment="1">
      <alignment vertical="center" wrapText="1"/>
    </xf>
    <xf numFmtId="0" fontId="35" fillId="0" borderId="44" xfId="0" applyFont="1" applyBorder="1" applyAlignment="1">
      <alignment horizontal="center" vertical="top" wrapText="1"/>
    </xf>
    <xf numFmtId="4" fontId="35" fillId="0" borderId="52" xfId="0" applyNumberFormat="1" applyFont="1" applyBorder="1" applyAlignment="1">
      <alignment horizontal="right" vertical="center"/>
    </xf>
  </cellXfs>
  <cellStyles count="138">
    <cellStyle name="br" xfId="52"/>
    <cellStyle name="col" xfId="53"/>
    <cellStyle name="st134" xfId="54"/>
    <cellStyle name="style0" xfId="55"/>
    <cellStyle name="td" xfId="56"/>
    <cellStyle name="tr" xfId="57"/>
    <cellStyle name="xl100" xfId="58"/>
    <cellStyle name="xl101" xfId="59"/>
    <cellStyle name="xl102" xfId="60"/>
    <cellStyle name="xl103" xfId="61"/>
    <cellStyle name="xl104" xfId="62"/>
    <cellStyle name="xl105" xfId="63"/>
    <cellStyle name="xl106" xfId="64"/>
    <cellStyle name="xl107" xfId="65"/>
    <cellStyle name="xl108" xfId="66"/>
    <cellStyle name="xl109" xfId="67"/>
    <cellStyle name="xl110" xfId="68"/>
    <cellStyle name="xl111" xfId="69"/>
    <cellStyle name="xl112" xfId="70"/>
    <cellStyle name="xl113" xfId="71"/>
    <cellStyle name="xl114" xfId="72"/>
    <cellStyle name="xl115" xfId="73"/>
    <cellStyle name="xl116" xfId="74"/>
    <cellStyle name="xl117" xfId="75"/>
    <cellStyle name="xl118" xfId="76"/>
    <cellStyle name="xl119" xfId="77"/>
    <cellStyle name="xl120" xfId="78"/>
    <cellStyle name="xl121" xfId="79"/>
    <cellStyle name="xl122" xfId="80"/>
    <cellStyle name="xl123" xfId="81"/>
    <cellStyle name="xl124" xfId="82"/>
    <cellStyle name="xl125" xfId="83"/>
    <cellStyle name="xl126" xfId="84"/>
    <cellStyle name="xl127" xfId="85"/>
    <cellStyle name="xl128" xfId="86"/>
    <cellStyle name="xl129" xfId="87"/>
    <cellStyle name="xl130" xfId="88"/>
    <cellStyle name="xl131" xfId="89"/>
    <cellStyle name="xl132" xfId="90"/>
    <cellStyle name="xl133" xfId="91"/>
    <cellStyle name="xl134" xfId="92"/>
    <cellStyle name="xl135" xfId="93"/>
    <cellStyle name="xl136" xfId="94"/>
    <cellStyle name="xl137" xfId="95"/>
    <cellStyle name="xl138" xfId="96"/>
    <cellStyle name="xl139" xfId="97"/>
    <cellStyle name="xl140" xfId="98"/>
    <cellStyle name="xl141" xfId="99"/>
    <cellStyle name="xl142" xfId="100"/>
    <cellStyle name="xl143" xfId="101"/>
    <cellStyle name="xl144" xfId="102"/>
    <cellStyle name="xl145" xfId="103"/>
    <cellStyle name="xl146" xfId="104"/>
    <cellStyle name="xl147" xfId="105"/>
    <cellStyle name="xl148" xfId="106"/>
    <cellStyle name="xl149" xfId="107"/>
    <cellStyle name="xl21" xfId="108"/>
    <cellStyle name="xl22" xfId="1"/>
    <cellStyle name="xl23" xfId="3"/>
    <cellStyle name="xl24" xfId="7"/>
    <cellStyle name="xl25" xfId="12"/>
    <cellStyle name="xl26" xfId="18"/>
    <cellStyle name="xl27" xfId="30"/>
    <cellStyle name="xl28" xfId="33"/>
    <cellStyle name="xl29" xfId="37"/>
    <cellStyle name="xl30" xfId="40"/>
    <cellStyle name="xl31" xfId="44"/>
    <cellStyle name="xl32" xfId="48"/>
    <cellStyle name="xl33" xfId="109"/>
    <cellStyle name="xl34" xfId="16"/>
    <cellStyle name="xl35" xfId="22"/>
    <cellStyle name="xl36" xfId="24"/>
    <cellStyle name="xl37" xfId="26"/>
    <cellStyle name="xl38" xfId="38"/>
    <cellStyle name="xl39" xfId="41"/>
    <cellStyle name="xl40" xfId="45"/>
    <cellStyle name="xl41" xfId="49"/>
    <cellStyle name="xl42" xfId="8"/>
    <cellStyle name="xl43" xfId="42"/>
    <cellStyle name="xl44" xfId="46"/>
    <cellStyle name="xl45" xfId="50"/>
    <cellStyle name="xl46" xfId="19"/>
    <cellStyle name="xl47" xfId="27"/>
    <cellStyle name="xl48" xfId="34"/>
    <cellStyle name="xl49" xfId="39"/>
    <cellStyle name="xl50" xfId="43"/>
    <cellStyle name="xl51" xfId="47"/>
    <cellStyle name="xl52" xfId="51"/>
    <cellStyle name="xl53" xfId="9"/>
    <cellStyle name="xl54" xfId="13"/>
    <cellStyle name="xl55" xfId="20"/>
    <cellStyle name="xl56" xfId="25"/>
    <cellStyle name="xl57" xfId="28"/>
    <cellStyle name="xl58" xfId="4"/>
    <cellStyle name="xl59" xfId="10"/>
    <cellStyle name="xl60" xfId="14"/>
    <cellStyle name="xl61" xfId="17"/>
    <cellStyle name="xl62" xfId="21"/>
    <cellStyle name="xl63" xfId="23"/>
    <cellStyle name="xl64" xfId="29"/>
    <cellStyle name="xl65" xfId="5"/>
    <cellStyle name="xl66" xfId="11"/>
    <cellStyle name="xl67" xfId="15"/>
    <cellStyle name="xl68" xfId="31"/>
    <cellStyle name="xl69" xfId="35"/>
    <cellStyle name="xl70" xfId="36"/>
    <cellStyle name="xl71" xfId="6"/>
    <cellStyle name="xl72" xfId="32"/>
    <cellStyle name="xl73" xfId="110"/>
    <cellStyle name="xl74" xfId="111"/>
    <cellStyle name="xl75" xfId="112"/>
    <cellStyle name="xl76" xfId="113"/>
    <cellStyle name="xl77" xfId="114"/>
    <cellStyle name="xl78" xfId="115"/>
    <cellStyle name="xl79" xfId="116"/>
    <cellStyle name="xl80" xfId="117"/>
    <cellStyle name="xl81" xfId="118"/>
    <cellStyle name="xl82" xfId="119"/>
    <cellStyle name="xl83" xfId="120"/>
    <cellStyle name="xl84" xfId="121"/>
    <cellStyle name="xl85" xfId="122"/>
    <cellStyle name="xl86" xfId="123"/>
    <cellStyle name="xl87" xfId="124"/>
    <cellStyle name="xl88" xfId="125"/>
    <cellStyle name="xl89" xfId="126"/>
    <cellStyle name="xl90" xfId="127"/>
    <cellStyle name="xl91" xfId="128"/>
    <cellStyle name="xl92" xfId="129"/>
    <cellStyle name="xl93" xfId="130"/>
    <cellStyle name="xl94" xfId="131"/>
    <cellStyle name="xl95" xfId="132"/>
    <cellStyle name="xl96" xfId="133"/>
    <cellStyle name="xl97" xfId="134"/>
    <cellStyle name="xl98" xfId="135"/>
    <cellStyle name="xl99" xfId="136"/>
    <cellStyle name="Обычный" xfId="0" builtinId="0"/>
    <cellStyle name="Обычный 2" xfId="2"/>
    <cellStyle name="Стиль 1" xfId="13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777/Documents/&#1084;&#1086;&#1080;%20&#1076;&#1086;&#1082;&#1091;&#1084;&#1077;&#1085;&#1090;&#1099;/&#1040;&#1088;&#1089;&#1105;&#1085;&#1086;&#1074;&#1072;%20&#1051;&#1043;/&#1044;&#1059;&#1052;&#1040;%20&#1041;&#1102;&#1076;&#1078;&#1077;&#1090;/2021/1.%20&#1041;&#1102;&#1076;&#1078;&#1077;&#1090;%202021%20&#1075;&#1086;&#1076;/9)%2024.12.2021/&#1055;&#1088;&#1080;&#1083;&#1086;&#1078;&#1077;&#1085;&#1080;&#1103;%20&#1082;%20%20&#1088;&#1077;&#1096;&#1077;&#1085;&#1080;&#1102;%20&#1086;%20&#1073;&#1102;&#1076;&#1078;&#1077;&#1090;&#1077;%20&#1085;&#1072;%202021-%202023%20&#1075;&#1086;&#1076;&#1099;%20&#1086;&#1090;%2024.12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№1 "/>
      <sheetName val="прил№2"/>
      <sheetName val="прил №3"/>
      <sheetName val="прил №4"/>
      <sheetName val=" прил №5"/>
      <sheetName val="прил №6"/>
      <sheetName val="прил №7"/>
      <sheetName val="прил №8"/>
      <sheetName val="прил №9"/>
      <sheetName val="прил №10"/>
      <sheetName val="прил №11"/>
      <sheetName val="прил №12"/>
      <sheetName val="прил №13"/>
      <sheetName val="прил №14"/>
      <sheetName val="прил №15"/>
      <sheetName val="прил 16"/>
      <sheetName val="прил 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zoomScale="90" zoomScaleNormal="90" workbookViewId="0">
      <selection activeCell="A5" sqref="A5:D5"/>
    </sheetView>
  </sheetViews>
  <sheetFormatPr defaultColWidth="9" defaultRowHeight="15" x14ac:dyDescent="0.25"/>
  <cols>
    <col min="1" max="1" width="73.5703125" style="6" customWidth="1"/>
    <col min="2" max="2" width="5.28515625" style="113" customWidth="1"/>
    <col min="3" max="3" width="33.140625" style="108" customWidth="1"/>
    <col min="4" max="4" width="21.5703125" style="108" customWidth="1"/>
    <col min="5" max="5" width="6" style="6" customWidth="1"/>
    <col min="6" max="16384" width="9" style="6"/>
  </cols>
  <sheetData>
    <row r="1" spans="1:5" ht="12" customHeight="1" x14ac:dyDescent="0.25">
      <c r="A1" s="5"/>
      <c r="B1" s="110"/>
      <c r="C1" s="251" t="s">
        <v>119</v>
      </c>
      <c r="D1" s="251"/>
      <c r="E1" s="5"/>
    </row>
    <row r="2" spans="1:5" ht="28.5" customHeight="1" x14ac:dyDescent="0.25">
      <c r="A2" s="12"/>
      <c r="B2" s="252" t="s">
        <v>41</v>
      </c>
      <c r="C2" s="252"/>
      <c r="D2" s="252"/>
      <c r="E2" s="7"/>
    </row>
    <row r="3" spans="1:5" ht="14.1" customHeight="1" x14ac:dyDescent="0.25">
      <c r="A3" s="8"/>
      <c r="B3" s="253" t="s">
        <v>223</v>
      </c>
      <c r="C3" s="253"/>
      <c r="D3" s="253"/>
      <c r="E3" s="7"/>
    </row>
    <row r="4" spans="1:5" ht="14.1" customHeight="1" x14ac:dyDescent="0.25">
      <c r="A4" s="8"/>
      <c r="B4" s="111"/>
      <c r="C4" s="106"/>
      <c r="D4" s="106"/>
      <c r="E4" s="7"/>
    </row>
    <row r="5" spans="1:5" ht="33.75" customHeight="1" x14ac:dyDescent="0.3">
      <c r="A5" s="250" t="s">
        <v>450</v>
      </c>
      <c r="B5" s="250"/>
      <c r="C5" s="250"/>
      <c r="D5" s="250"/>
      <c r="E5" s="13"/>
    </row>
    <row r="6" spans="1:5" ht="14.1" customHeight="1" x14ac:dyDescent="0.25">
      <c r="A6" s="66"/>
      <c r="B6" s="112"/>
      <c r="C6" s="107"/>
      <c r="D6" s="107"/>
      <c r="E6" s="10"/>
    </row>
    <row r="7" spans="1:5" ht="12.95" customHeight="1" x14ac:dyDescent="0.25">
      <c r="A7" s="254" t="s">
        <v>60</v>
      </c>
      <c r="B7" s="256" t="s">
        <v>66</v>
      </c>
      <c r="C7" s="254" t="s">
        <v>61</v>
      </c>
      <c r="D7" s="258" t="s">
        <v>67</v>
      </c>
      <c r="E7" s="5"/>
    </row>
    <row r="8" spans="1:5" ht="12" customHeight="1" x14ac:dyDescent="0.25">
      <c r="A8" s="255"/>
      <c r="B8" s="257"/>
      <c r="C8" s="255"/>
      <c r="D8" s="259"/>
      <c r="E8" s="5"/>
    </row>
    <row r="9" spans="1:5" ht="20.25" customHeight="1" x14ac:dyDescent="0.25">
      <c r="A9" s="255"/>
      <c r="B9" s="257"/>
      <c r="C9" s="255"/>
      <c r="D9" s="259"/>
      <c r="E9" s="5"/>
    </row>
    <row r="10" spans="1:5" x14ac:dyDescent="0.25">
      <c r="A10" s="20">
        <v>1</v>
      </c>
      <c r="B10" s="158">
        <v>2</v>
      </c>
      <c r="C10" s="159">
        <v>3</v>
      </c>
      <c r="D10" s="160" t="s">
        <v>62</v>
      </c>
      <c r="E10" s="5"/>
    </row>
    <row r="11" spans="1:5" ht="16.5" x14ac:dyDescent="0.3">
      <c r="A11" s="161" t="s">
        <v>64</v>
      </c>
      <c r="B11" s="162" t="s">
        <v>231</v>
      </c>
      <c r="C11" s="163" t="s">
        <v>231</v>
      </c>
      <c r="D11" s="221">
        <v>98437458.060000002</v>
      </c>
      <c r="E11" s="5"/>
    </row>
    <row r="12" spans="1:5" x14ac:dyDescent="0.25">
      <c r="A12" s="164" t="s">
        <v>232</v>
      </c>
      <c r="B12" s="165"/>
      <c r="C12" s="166"/>
      <c r="D12" s="166"/>
      <c r="E12" s="5"/>
    </row>
    <row r="13" spans="1:5" ht="19.5" customHeight="1" x14ac:dyDescent="0.25">
      <c r="A13" s="167" t="s">
        <v>240</v>
      </c>
      <c r="B13" s="168" t="s">
        <v>231</v>
      </c>
      <c r="C13" s="169" t="s">
        <v>227</v>
      </c>
      <c r="D13" s="170">
        <v>41981362.340000004</v>
      </c>
      <c r="E13" s="5"/>
    </row>
    <row r="14" spans="1:5" ht="33.75" customHeight="1" x14ac:dyDescent="0.25">
      <c r="A14" s="171" t="s">
        <v>172</v>
      </c>
      <c r="B14" s="172" t="s">
        <v>68</v>
      </c>
      <c r="C14" s="173" t="s">
        <v>251</v>
      </c>
      <c r="D14" s="174">
        <f>D15</f>
        <v>4442362.92</v>
      </c>
      <c r="E14" s="5"/>
    </row>
    <row r="15" spans="1:5" ht="31.5" x14ac:dyDescent="0.25">
      <c r="A15" s="175" t="s">
        <v>245</v>
      </c>
      <c r="B15" s="176" t="s">
        <v>68</v>
      </c>
      <c r="C15" s="177" t="s">
        <v>228</v>
      </c>
      <c r="D15" s="178">
        <f>D16+D18+D19+D20</f>
        <v>4442362.92</v>
      </c>
      <c r="E15" s="5"/>
    </row>
    <row r="16" spans="1:5" ht="107.25" customHeight="1" x14ac:dyDescent="0.25">
      <c r="A16" s="167" t="s">
        <v>246</v>
      </c>
      <c r="B16" s="168" t="s">
        <v>68</v>
      </c>
      <c r="C16" s="169" t="s">
        <v>225</v>
      </c>
      <c r="D16" s="170">
        <v>2301830.41</v>
      </c>
      <c r="E16" s="5"/>
    </row>
    <row r="17" spans="1:5" ht="90" hidden="1" x14ac:dyDescent="0.25">
      <c r="A17" s="167" t="s">
        <v>224</v>
      </c>
      <c r="B17" s="168" t="s">
        <v>38</v>
      </c>
      <c r="C17" s="169" t="s">
        <v>233</v>
      </c>
      <c r="D17" s="170">
        <v>9704.23</v>
      </c>
      <c r="E17" s="5"/>
    </row>
    <row r="18" spans="1:5" ht="126" customHeight="1" x14ac:dyDescent="0.25">
      <c r="A18" s="167" t="s">
        <v>258</v>
      </c>
      <c r="B18" s="168" t="s">
        <v>68</v>
      </c>
      <c r="C18" s="169" t="s">
        <v>252</v>
      </c>
      <c r="D18" s="170">
        <v>12022.25</v>
      </c>
      <c r="E18" s="5"/>
    </row>
    <row r="19" spans="1:5" ht="108.75" customHeight="1" x14ac:dyDescent="0.25">
      <c r="A19" s="167" t="s">
        <v>247</v>
      </c>
      <c r="B19" s="168" t="s">
        <v>68</v>
      </c>
      <c r="C19" s="169" t="s">
        <v>226</v>
      </c>
      <c r="D19" s="170">
        <v>2379121.2799999998</v>
      </c>
      <c r="E19" s="5"/>
    </row>
    <row r="20" spans="1:5" ht="103.5" customHeight="1" x14ac:dyDescent="0.25">
      <c r="A20" s="167" t="s">
        <v>259</v>
      </c>
      <c r="B20" s="168" t="s">
        <v>68</v>
      </c>
      <c r="C20" s="169" t="s">
        <v>356</v>
      </c>
      <c r="D20" s="170">
        <v>-250611.02</v>
      </c>
      <c r="E20" s="5"/>
    </row>
    <row r="21" spans="1:5" ht="15.75" x14ac:dyDescent="0.25">
      <c r="A21" s="171" t="s">
        <v>242</v>
      </c>
      <c r="B21" s="172" t="s">
        <v>68</v>
      </c>
      <c r="C21" s="173" t="s">
        <v>229</v>
      </c>
      <c r="D21" s="174">
        <f>D22</f>
        <v>8060598.5599999996</v>
      </c>
      <c r="E21" s="5"/>
    </row>
    <row r="22" spans="1:5" ht="15.75" x14ac:dyDescent="0.25">
      <c r="A22" s="175" t="s">
        <v>241</v>
      </c>
      <c r="B22" s="176" t="s">
        <v>68</v>
      </c>
      <c r="C22" s="177" t="s">
        <v>230</v>
      </c>
      <c r="D22" s="178">
        <f>SUM(D23:D27)</f>
        <v>8060598.5599999996</v>
      </c>
      <c r="E22" s="5"/>
    </row>
    <row r="23" spans="1:5" ht="75" x14ac:dyDescent="0.25">
      <c r="A23" s="167" t="s">
        <v>239</v>
      </c>
      <c r="B23" s="168" t="s">
        <v>68</v>
      </c>
      <c r="C23" s="169" t="s">
        <v>248</v>
      </c>
      <c r="D23" s="170">
        <v>7925238.8200000003</v>
      </c>
      <c r="E23" s="5"/>
    </row>
    <row r="24" spans="1:5" ht="103.5" customHeight="1" x14ac:dyDescent="0.25">
      <c r="A24" s="167" t="s">
        <v>243</v>
      </c>
      <c r="B24" s="168" t="s">
        <v>68</v>
      </c>
      <c r="C24" s="169" t="s">
        <v>249</v>
      </c>
      <c r="D24" s="170">
        <v>5949.44</v>
      </c>
      <c r="E24" s="5"/>
    </row>
    <row r="25" spans="1:5" ht="45" x14ac:dyDescent="0.25">
      <c r="A25" s="167" t="s">
        <v>244</v>
      </c>
      <c r="B25" s="168" t="s">
        <v>68</v>
      </c>
      <c r="C25" s="169" t="s">
        <v>250</v>
      </c>
      <c r="D25" s="170">
        <v>108093.59</v>
      </c>
      <c r="E25" s="5"/>
    </row>
    <row r="26" spans="1:5" ht="120" x14ac:dyDescent="0.25">
      <c r="A26" s="167" t="s">
        <v>415</v>
      </c>
      <c r="B26" s="168" t="s">
        <v>68</v>
      </c>
      <c r="C26" s="169" t="s">
        <v>416</v>
      </c>
      <c r="D26" s="170">
        <v>21308.799999999999</v>
      </c>
      <c r="E26" s="5"/>
    </row>
    <row r="27" spans="1:5" ht="90" x14ac:dyDescent="0.25">
      <c r="A27" s="167" t="s">
        <v>444</v>
      </c>
      <c r="B27" s="168" t="s">
        <v>68</v>
      </c>
      <c r="C27" s="169" t="s">
        <v>446</v>
      </c>
      <c r="D27" s="170">
        <v>7.91</v>
      </c>
      <c r="E27" s="5"/>
    </row>
    <row r="28" spans="1:5" ht="15.75" x14ac:dyDescent="0.25">
      <c r="A28" s="171" t="s">
        <v>260</v>
      </c>
      <c r="B28" s="172" t="s">
        <v>68</v>
      </c>
      <c r="C28" s="173" t="s">
        <v>253</v>
      </c>
      <c r="D28" s="174">
        <f>D29</f>
        <v>138007.26</v>
      </c>
      <c r="E28" s="5"/>
    </row>
    <row r="29" spans="1:5" x14ac:dyDescent="0.25">
      <c r="A29" s="167" t="s">
        <v>261</v>
      </c>
      <c r="B29" s="168" t="s">
        <v>68</v>
      </c>
      <c r="C29" s="169" t="s">
        <v>254</v>
      </c>
      <c r="D29" s="170">
        <v>138007.26</v>
      </c>
      <c r="E29" s="5"/>
    </row>
    <row r="30" spans="1:5" ht="193.5" hidden="1" customHeight="1" x14ac:dyDescent="0.25">
      <c r="A30" s="167" t="s">
        <v>171</v>
      </c>
      <c r="B30" s="168" t="s">
        <v>38</v>
      </c>
      <c r="C30" s="169" t="s">
        <v>234</v>
      </c>
      <c r="D30" s="170">
        <v>17916.88</v>
      </c>
      <c r="E30" s="5"/>
    </row>
    <row r="31" spans="1:5" ht="15.75" x14ac:dyDescent="0.25">
      <c r="A31" s="171" t="s">
        <v>262</v>
      </c>
      <c r="B31" s="172" t="s">
        <v>68</v>
      </c>
      <c r="C31" s="173" t="s">
        <v>255</v>
      </c>
      <c r="D31" s="174">
        <f>D33+D34</f>
        <v>29176612.23</v>
      </c>
      <c r="E31" s="5"/>
    </row>
    <row r="32" spans="1:5" hidden="1" x14ac:dyDescent="0.25">
      <c r="A32" s="167" t="s">
        <v>263</v>
      </c>
      <c r="B32" s="168" t="s">
        <v>38</v>
      </c>
      <c r="C32" s="169" t="s">
        <v>256</v>
      </c>
      <c r="D32" s="170">
        <v>1687504.73</v>
      </c>
      <c r="E32" s="5"/>
    </row>
    <row r="33" spans="1:5" ht="45" x14ac:dyDescent="0.25">
      <c r="A33" s="167" t="s">
        <v>264</v>
      </c>
      <c r="B33" s="168" t="s">
        <v>68</v>
      </c>
      <c r="C33" s="169" t="s">
        <v>257</v>
      </c>
      <c r="D33" s="170">
        <v>982636.48</v>
      </c>
      <c r="E33" s="5"/>
    </row>
    <row r="34" spans="1:5" ht="15.75" x14ac:dyDescent="0.25">
      <c r="A34" s="175" t="s">
        <v>265</v>
      </c>
      <c r="B34" s="176" t="s">
        <v>68</v>
      </c>
      <c r="C34" s="177" t="s">
        <v>351</v>
      </c>
      <c r="D34" s="178">
        <f>D36+D38</f>
        <v>28193975.75</v>
      </c>
      <c r="E34" s="5"/>
    </row>
    <row r="35" spans="1:5" ht="22.5" hidden="1" customHeight="1" x14ac:dyDescent="0.25">
      <c r="A35" s="167" t="s">
        <v>266</v>
      </c>
      <c r="B35" s="168" t="s">
        <v>38</v>
      </c>
      <c r="C35" s="169" t="s">
        <v>352</v>
      </c>
      <c r="D35" s="170">
        <v>12321337.279999999</v>
      </c>
      <c r="E35" s="5"/>
    </row>
    <row r="36" spans="1:5" ht="30" x14ac:dyDescent="0.25">
      <c r="A36" s="167" t="s">
        <v>267</v>
      </c>
      <c r="B36" s="168" t="s">
        <v>68</v>
      </c>
      <c r="C36" s="169" t="s">
        <v>353</v>
      </c>
      <c r="D36" s="170">
        <v>24617975.449999999</v>
      </c>
      <c r="E36" s="5"/>
    </row>
    <row r="37" spans="1:5" ht="19.5" hidden="1" customHeight="1" x14ac:dyDescent="0.25">
      <c r="A37" s="167" t="s">
        <v>269</v>
      </c>
      <c r="B37" s="168" t="s">
        <v>38</v>
      </c>
      <c r="C37" s="169" t="s">
        <v>354</v>
      </c>
      <c r="D37" s="170">
        <v>3892089.89</v>
      </c>
      <c r="E37" s="5"/>
    </row>
    <row r="38" spans="1:5" ht="30" x14ac:dyDescent="0.25">
      <c r="A38" s="167" t="s">
        <v>268</v>
      </c>
      <c r="B38" s="168" t="s">
        <v>68</v>
      </c>
      <c r="C38" s="169" t="s">
        <v>355</v>
      </c>
      <c r="D38" s="170">
        <v>3576000.3</v>
      </c>
      <c r="E38" s="5"/>
    </row>
    <row r="39" spans="1:5" ht="15.75" x14ac:dyDescent="0.25">
      <c r="A39" s="171" t="s">
        <v>286</v>
      </c>
      <c r="B39" s="172" t="s">
        <v>68</v>
      </c>
      <c r="C39" s="173" t="s">
        <v>287</v>
      </c>
      <c r="D39" s="174">
        <f>D40</f>
        <v>163784.37</v>
      </c>
      <c r="E39" s="5"/>
    </row>
    <row r="40" spans="1:5" ht="106.5" customHeight="1" x14ac:dyDescent="0.25">
      <c r="A40" s="167" t="s">
        <v>445</v>
      </c>
      <c r="B40" s="168" t="s">
        <v>68</v>
      </c>
      <c r="C40" s="169" t="s">
        <v>447</v>
      </c>
      <c r="D40" s="170">
        <v>163784.37</v>
      </c>
      <c r="E40" s="5"/>
    </row>
    <row r="41" spans="1:5" ht="18.75" customHeight="1" x14ac:dyDescent="0.25">
      <c r="A41" s="171" t="s">
        <v>270</v>
      </c>
      <c r="B41" s="172" t="s">
        <v>68</v>
      </c>
      <c r="C41" s="173" t="s">
        <v>238</v>
      </c>
      <c r="D41" s="174">
        <f>D43</f>
        <v>15750</v>
      </c>
      <c r="E41" s="5"/>
    </row>
    <row r="42" spans="1:5" ht="51" hidden="1" customHeight="1" x14ac:dyDescent="0.25">
      <c r="A42" s="167" t="s">
        <v>271</v>
      </c>
      <c r="B42" s="168" t="s">
        <v>23</v>
      </c>
      <c r="C42" s="169" t="s">
        <v>339</v>
      </c>
      <c r="D42" s="170">
        <v>0</v>
      </c>
      <c r="E42" s="5"/>
    </row>
    <row r="43" spans="1:5" ht="75" x14ac:dyDescent="0.25">
      <c r="A43" s="167" t="s">
        <v>272</v>
      </c>
      <c r="B43" s="168" t="s">
        <v>68</v>
      </c>
      <c r="C43" s="169" t="s">
        <v>340</v>
      </c>
      <c r="D43" s="170">
        <v>15750</v>
      </c>
      <c r="E43" s="5"/>
    </row>
    <row r="44" spans="1:5" ht="34.5" customHeight="1" x14ac:dyDescent="0.25">
      <c r="A44" s="171" t="s">
        <v>273</v>
      </c>
      <c r="B44" s="172" t="s">
        <v>23</v>
      </c>
      <c r="C44" s="173" t="s">
        <v>341</v>
      </c>
      <c r="D44" s="174">
        <f>D47+D50+D46</f>
        <v>402251.62</v>
      </c>
      <c r="E44" s="5"/>
    </row>
    <row r="45" spans="1:5" ht="30" x14ac:dyDescent="0.25">
      <c r="A45" s="167" t="s">
        <v>274</v>
      </c>
      <c r="B45" s="168" t="s">
        <v>38</v>
      </c>
      <c r="C45" s="169" t="s">
        <v>235</v>
      </c>
      <c r="D45" s="170">
        <v>25800</v>
      </c>
      <c r="E45" s="5"/>
    </row>
    <row r="46" spans="1:5" ht="192.75" hidden="1" customHeight="1" x14ac:dyDescent="0.25">
      <c r="A46" s="167" t="s">
        <v>373</v>
      </c>
      <c r="B46" s="168" t="s">
        <v>5</v>
      </c>
      <c r="C46" s="169" t="s">
        <v>374</v>
      </c>
      <c r="D46" s="170">
        <v>0</v>
      </c>
      <c r="E46" s="5"/>
    </row>
    <row r="47" spans="1:5" ht="45" customHeight="1" x14ac:dyDescent="0.25">
      <c r="A47" s="167" t="s">
        <v>275</v>
      </c>
      <c r="B47" s="168" t="s">
        <v>23</v>
      </c>
      <c r="C47" s="169" t="s">
        <v>342</v>
      </c>
      <c r="D47" s="170">
        <v>25800</v>
      </c>
      <c r="E47" s="5"/>
    </row>
    <row r="48" spans="1:5" ht="90" hidden="1" x14ac:dyDescent="0.25">
      <c r="A48" s="167" t="s">
        <v>276</v>
      </c>
      <c r="B48" s="168" t="s">
        <v>38</v>
      </c>
      <c r="C48" s="169" t="s">
        <v>236</v>
      </c>
      <c r="D48" s="170">
        <v>279639.86</v>
      </c>
      <c r="E48" s="5"/>
    </row>
    <row r="49" spans="1:5" ht="90" hidden="1" x14ac:dyDescent="0.25">
      <c r="A49" s="167" t="s">
        <v>277</v>
      </c>
      <c r="B49" s="168" t="s">
        <v>38</v>
      </c>
      <c r="C49" s="169" t="s">
        <v>237</v>
      </c>
      <c r="D49" s="170">
        <v>279639.86</v>
      </c>
      <c r="E49" s="5"/>
    </row>
    <row r="50" spans="1:5" ht="75" x14ac:dyDescent="0.25">
      <c r="A50" s="167" t="s">
        <v>278</v>
      </c>
      <c r="B50" s="168" t="s">
        <v>23</v>
      </c>
      <c r="C50" s="169" t="s">
        <v>343</v>
      </c>
      <c r="D50" s="170">
        <v>376451.62</v>
      </c>
      <c r="E50" s="5"/>
    </row>
    <row r="51" spans="1:5" ht="35.25" customHeight="1" x14ac:dyDescent="0.25">
      <c r="A51" s="171" t="s">
        <v>279</v>
      </c>
      <c r="B51" s="172" t="s">
        <v>23</v>
      </c>
      <c r="C51" s="173" t="s">
        <v>344</v>
      </c>
      <c r="D51" s="174">
        <f>D54+D57</f>
        <v>1069881.72</v>
      </c>
      <c r="E51" s="5"/>
    </row>
    <row r="52" spans="1:5" hidden="1" x14ac:dyDescent="0.25">
      <c r="A52" s="167" t="s">
        <v>280</v>
      </c>
      <c r="B52" s="168" t="s">
        <v>23</v>
      </c>
      <c r="C52" s="169" t="s">
        <v>345</v>
      </c>
      <c r="D52" s="170">
        <v>612740.29</v>
      </c>
      <c r="E52" s="5"/>
    </row>
    <row r="53" spans="1:5" hidden="1" x14ac:dyDescent="0.25">
      <c r="A53" s="167" t="s">
        <v>281</v>
      </c>
      <c r="B53" s="168" t="s">
        <v>23</v>
      </c>
      <c r="C53" s="169" t="s">
        <v>346</v>
      </c>
      <c r="D53" s="170">
        <v>612740.29</v>
      </c>
      <c r="E53" s="5"/>
    </row>
    <row r="54" spans="1:5" ht="30" x14ac:dyDescent="0.25">
      <c r="A54" s="167" t="s">
        <v>282</v>
      </c>
      <c r="B54" s="168" t="s">
        <v>23</v>
      </c>
      <c r="C54" s="169" t="s">
        <v>347</v>
      </c>
      <c r="D54" s="170">
        <v>848441.71</v>
      </c>
      <c r="E54" s="5"/>
    </row>
    <row r="55" spans="1:5" hidden="1" x14ac:dyDescent="0.25">
      <c r="A55" s="167" t="s">
        <v>283</v>
      </c>
      <c r="B55" s="168" t="s">
        <v>23</v>
      </c>
      <c r="C55" s="169" t="s">
        <v>348</v>
      </c>
      <c r="D55" s="170">
        <v>714771.1</v>
      </c>
      <c r="E55" s="5"/>
    </row>
    <row r="56" spans="1:5" ht="33" hidden="1" customHeight="1" x14ac:dyDescent="0.25">
      <c r="A56" s="167" t="s">
        <v>284</v>
      </c>
      <c r="B56" s="168" t="s">
        <v>23</v>
      </c>
      <c r="C56" s="169" t="s">
        <v>349</v>
      </c>
      <c r="D56" s="170">
        <v>714771.1</v>
      </c>
      <c r="E56" s="5"/>
    </row>
    <row r="57" spans="1:5" ht="45" x14ac:dyDescent="0.25">
      <c r="A57" s="167" t="s">
        <v>285</v>
      </c>
      <c r="B57" s="168" t="s">
        <v>23</v>
      </c>
      <c r="C57" s="169" t="s">
        <v>350</v>
      </c>
      <c r="D57" s="170">
        <v>221440.01</v>
      </c>
      <c r="E57" s="5"/>
    </row>
    <row r="58" spans="1:5" ht="19.5" customHeight="1" x14ac:dyDescent="0.25">
      <c r="A58" s="171" t="s">
        <v>375</v>
      </c>
      <c r="B58" s="172" t="s">
        <v>23</v>
      </c>
      <c r="C58" s="173" t="s">
        <v>376</v>
      </c>
      <c r="D58" s="174">
        <f>D59</f>
        <v>2249.59</v>
      </c>
      <c r="E58" s="5"/>
    </row>
    <row r="59" spans="1:5" ht="60" x14ac:dyDescent="0.25">
      <c r="A59" s="167" t="s">
        <v>377</v>
      </c>
      <c r="B59" s="168" t="s">
        <v>23</v>
      </c>
      <c r="C59" s="169" t="s">
        <v>378</v>
      </c>
      <c r="D59" s="170">
        <v>2249.59</v>
      </c>
      <c r="E59" s="5"/>
    </row>
    <row r="60" spans="1:5" ht="19.5" customHeight="1" x14ac:dyDescent="0.25">
      <c r="A60" s="171" t="s">
        <v>286</v>
      </c>
      <c r="B60" s="172" t="s">
        <v>23</v>
      </c>
      <c r="C60" s="173" t="s">
        <v>287</v>
      </c>
      <c r="D60" s="174">
        <f>D62+D65</f>
        <v>4402.08</v>
      </c>
      <c r="E60" s="5"/>
    </row>
    <row r="61" spans="1:5" ht="32.25" hidden="1" customHeight="1" x14ac:dyDescent="0.25">
      <c r="A61" s="167" t="s">
        <v>288</v>
      </c>
      <c r="B61" s="168" t="s">
        <v>23</v>
      </c>
      <c r="C61" s="169" t="s">
        <v>294</v>
      </c>
      <c r="D61" s="170">
        <v>11000</v>
      </c>
      <c r="E61" s="5"/>
    </row>
    <row r="62" spans="1:5" ht="46.5" customHeight="1" x14ac:dyDescent="0.25">
      <c r="A62" s="167" t="s">
        <v>289</v>
      </c>
      <c r="B62" s="168" t="s">
        <v>23</v>
      </c>
      <c r="C62" s="169" t="s">
        <v>295</v>
      </c>
      <c r="D62" s="170">
        <v>1000</v>
      </c>
      <c r="E62" s="5"/>
    </row>
    <row r="63" spans="1:5" ht="120" hidden="1" x14ac:dyDescent="0.25">
      <c r="A63" s="167" t="s">
        <v>290</v>
      </c>
      <c r="B63" s="168" t="s">
        <v>23</v>
      </c>
      <c r="C63" s="169" t="s">
        <v>296</v>
      </c>
      <c r="D63" s="170">
        <v>0</v>
      </c>
      <c r="E63" s="5"/>
    </row>
    <row r="64" spans="1:5" ht="63" hidden="1" customHeight="1" x14ac:dyDescent="0.25">
      <c r="A64" s="167" t="s">
        <v>291</v>
      </c>
      <c r="B64" s="168" t="s">
        <v>23</v>
      </c>
      <c r="C64" s="169" t="s">
        <v>297</v>
      </c>
      <c r="D64" s="170">
        <v>0</v>
      </c>
      <c r="E64" s="5"/>
    </row>
    <row r="65" spans="1:5" ht="78" customHeight="1" x14ac:dyDescent="0.25">
      <c r="A65" s="167" t="s">
        <v>292</v>
      </c>
      <c r="B65" s="168" t="s">
        <v>23</v>
      </c>
      <c r="C65" s="169" t="s">
        <v>298</v>
      </c>
      <c r="D65" s="170">
        <v>3402.08</v>
      </c>
      <c r="E65" s="5"/>
    </row>
    <row r="66" spans="1:5" ht="15.75" hidden="1" customHeight="1" x14ac:dyDescent="0.25">
      <c r="A66" s="171" t="s">
        <v>293</v>
      </c>
      <c r="B66" s="172" t="s">
        <v>23</v>
      </c>
      <c r="C66" s="173" t="s">
        <v>299</v>
      </c>
      <c r="D66" s="174">
        <f>D70</f>
        <v>0</v>
      </c>
      <c r="E66" s="5"/>
    </row>
    <row r="67" spans="1:5" hidden="1" x14ac:dyDescent="0.25">
      <c r="A67" s="167" t="s">
        <v>302</v>
      </c>
      <c r="B67" s="168" t="s">
        <v>23</v>
      </c>
      <c r="C67" s="169" t="s">
        <v>300</v>
      </c>
      <c r="D67" s="170">
        <v>0</v>
      </c>
      <c r="E67" s="5"/>
    </row>
    <row r="68" spans="1:5" ht="30" hidden="1" x14ac:dyDescent="0.25">
      <c r="A68" s="167" t="s">
        <v>303</v>
      </c>
      <c r="B68" s="168" t="s">
        <v>23</v>
      </c>
      <c r="C68" s="169" t="s">
        <v>301</v>
      </c>
      <c r="D68" s="170">
        <v>0</v>
      </c>
      <c r="E68" s="5"/>
    </row>
    <row r="69" spans="1:5" ht="23.25" hidden="1" customHeight="1" x14ac:dyDescent="0.25">
      <c r="A69" s="167" t="s">
        <v>304</v>
      </c>
      <c r="B69" s="168" t="s">
        <v>23</v>
      </c>
      <c r="C69" s="169" t="s">
        <v>308</v>
      </c>
      <c r="D69" s="170">
        <v>0</v>
      </c>
      <c r="E69" s="5"/>
    </row>
    <row r="70" spans="1:5" hidden="1" x14ac:dyDescent="0.25">
      <c r="A70" s="167" t="s">
        <v>305</v>
      </c>
      <c r="B70" s="168" t="s">
        <v>23</v>
      </c>
      <c r="C70" s="169" t="s">
        <v>309</v>
      </c>
      <c r="D70" s="170">
        <v>0</v>
      </c>
      <c r="E70" s="5"/>
    </row>
    <row r="71" spans="1:5" ht="15.75" x14ac:dyDescent="0.25">
      <c r="A71" s="171" t="s">
        <v>306</v>
      </c>
      <c r="B71" s="172" t="s">
        <v>23</v>
      </c>
      <c r="C71" s="173" t="s">
        <v>310</v>
      </c>
      <c r="D71" s="174">
        <f>D72+D90</f>
        <v>48225741.490000002</v>
      </c>
      <c r="E71" s="5"/>
    </row>
    <row r="72" spans="1:5" ht="30" x14ac:dyDescent="0.25">
      <c r="A72" s="167" t="s">
        <v>307</v>
      </c>
      <c r="B72" s="168" t="s">
        <v>23</v>
      </c>
      <c r="C72" s="169" t="s">
        <v>313</v>
      </c>
      <c r="D72" s="170">
        <v>48146554.460000001</v>
      </c>
      <c r="E72" s="5"/>
    </row>
    <row r="73" spans="1:5" ht="21.75" customHeight="1" x14ac:dyDescent="0.25">
      <c r="A73" s="175" t="s">
        <v>311</v>
      </c>
      <c r="B73" s="176" t="s">
        <v>23</v>
      </c>
      <c r="C73" s="177" t="s">
        <v>314</v>
      </c>
      <c r="D73" s="178">
        <f>D75</f>
        <v>29619000</v>
      </c>
      <c r="E73" s="5"/>
    </row>
    <row r="74" spans="1:5" ht="45" hidden="1" x14ac:dyDescent="0.25">
      <c r="A74" s="167" t="s">
        <v>312</v>
      </c>
      <c r="B74" s="168" t="s">
        <v>23</v>
      </c>
      <c r="C74" s="169" t="s">
        <v>315</v>
      </c>
      <c r="D74" s="170">
        <v>19922913</v>
      </c>
      <c r="E74" s="5"/>
    </row>
    <row r="75" spans="1:5" ht="45" x14ac:dyDescent="0.25">
      <c r="A75" s="167" t="s">
        <v>322</v>
      </c>
      <c r="B75" s="168" t="s">
        <v>23</v>
      </c>
      <c r="C75" s="169" t="s">
        <v>316</v>
      </c>
      <c r="D75" s="170">
        <v>29619000</v>
      </c>
      <c r="E75" s="5"/>
    </row>
    <row r="76" spans="1:5" ht="31.5" x14ac:dyDescent="0.25">
      <c r="A76" s="175" t="s">
        <v>323</v>
      </c>
      <c r="B76" s="176" t="s">
        <v>23</v>
      </c>
      <c r="C76" s="177" t="s">
        <v>317</v>
      </c>
      <c r="D76" s="178">
        <f>D78+D80+D77</f>
        <v>22418144.82</v>
      </c>
      <c r="E76" s="5"/>
    </row>
    <row r="77" spans="1:5" ht="45" hidden="1" x14ac:dyDescent="0.25">
      <c r="A77" s="167" t="s">
        <v>417</v>
      </c>
      <c r="B77" s="168" t="s">
        <v>23</v>
      </c>
      <c r="C77" s="169" t="s">
        <v>418</v>
      </c>
      <c r="D77" s="170">
        <v>0</v>
      </c>
      <c r="E77" s="5"/>
    </row>
    <row r="78" spans="1:5" ht="30" x14ac:dyDescent="0.25">
      <c r="A78" s="167" t="s">
        <v>324</v>
      </c>
      <c r="B78" s="168" t="s">
        <v>23</v>
      </c>
      <c r="C78" s="169" t="s">
        <v>318</v>
      </c>
      <c r="D78" s="170">
        <v>3561400</v>
      </c>
      <c r="E78" s="5"/>
    </row>
    <row r="79" spans="1:5" ht="15.75" hidden="1" x14ac:dyDescent="0.25">
      <c r="A79" s="175" t="s">
        <v>321</v>
      </c>
      <c r="B79" s="176" t="s">
        <v>23</v>
      </c>
      <c r="C79" s="177" t="s">
        <v>319</v>
      </c>
      <c r="D79" s="178">
        <v>3656100</v>
      </c>
      <c r="E79" s="5"/>
    </row>
    <row r="80" spans="1:5" x14ac:dyDescent="0.25">
      <c r="A80" s="167" t="s">
        <v>325</v>
      </c>
      <c r="B80" s="168" t="s">
        <v>23</v>
      </c>
      <c r="C80" s="169" t="s">
        <v>320</v>
      </c>
      <c r="D80" s="170">
        <v>18856744.82</v>
      </c>
      <c r="E80" s="5"/>
    </row>
    <row r="81" spans="1:5" ht="15" customHeight="1" x14ac:dyDescent="0.25">
      <c r="A81" s="175" t="s">
        <v>326</v>
      </c>
      <c r="B81" s="176" t="s">
        <v>23</v>
      </c>
      <c r="C81" s="177" t="s">
        <v>338</v>
      </c>
      <c r="D81" s="178">
        <f>D85+D83</f>
        <v>434900</v>
      </c>
      <c r="E81" s="5"/>
    </row>
    <row r="82" spans="1:5" ht="30" hidden="1" x14ac:dyDescent="0.25">
      <c r="A82" s="167" t="s">
        <v>327</v>
      </c>
      <c r="B82" s="168" t="s">
        <v>23</v>
      </c>
      <c r="C82" s="169" t="s">
        <v>337</v>
      </c>
      <c r="D82" s="170">
        <v>700</v>
      </c>
      <c r="E82" s="5"/>
    </row>
    <row r="83" spans="1:5" ht="30" x14ac:dyDescent="0.25">
      <c r="A83" s="167" t="s">
        <v>328</v>
      </c>
      <c r="B83" s="168" t="s">
        <v>23</v>
      </c>
      <c r="C83" s="169" t="s">
        <v>336</v>
      </c>
      <c r="D83" s="170">
        <v>700</v>
      </c>
      <c r="E83" s="5"/>
    </row>
    <row r="84" spans="1:5" ht="45" hidden="1" x14ac:dyDescent="0.25">
      <c r="A84" s="167" t="s">
        <v>329</v>
      </c>
      <c r="B84" s="168" t="s">
        <v>23</v>
      </c>
      <c r="C84" s="169" t="s">
        <v>335</v>
      </c>
      <c r="D84" s="170">
        <v>335300</v>
      </c>
      <c r="E84" s="5"/>
    </row>
    <row r="85" spans="1:5" ht="45" x14ac:dyDescent="0.25">
      <c r="A85" s="167" t="s">
        <v>330</v>
      </c>
      <c r="B85" s="168" t="s">
        <v>23</v>
      </c>
      <c r="C85" s="169" t="s">
        <v>334</v>
      </c>
      <c r="D85" s="170">
        <v>434200</v>
      </c>
      <c r="E85" s="5"/>
    </row>
    <row r="86" spans="1:5" ht="15.75" x14ac:dyDescent="0.25">
      <c r="A86" s="175" t="s">
        <v>147</v>
      </c>
      <c r="B86" s="176" t="s">
        <v>23</v>
      </c>
      <c r="C86" s="177" t="s">
        <v>333</v>
      </c>
      <c r="D86" s="178">
        <f>D89+D88+D87</f>
        <v>2410325.86</v>
      </c>
      <c r="E86" s="5"/>
    </row>
    <row r="87" spans="1:5" ht="30" x14ac:dyDescent="0.25">
      <c r="A87" s="167" t="s">
        <v>449</v>
      </c>
      <c r="B87" s="172" t="s">
        <v>23</v>
      </c>
      <c r="C87" s="169" t="s">
        <v>332</v>
      </c>
      <c r="D87" s="170">
        <v>208334</v>
      </c>
      <c r="E87" s="5"/>
    </row>
    <row r="88" spans="1:5" ht="75" x14ac:dyDescent="0.25">
      <c r="A88" s="167" t="s">
        <v>419</v>
      </c>
      <c r="B88" s="168" t="s">
        <v>23</v>
      </c>
      <c r="C88" s="169" t="s">
        <v>420</v>
      </c>
      <c r="D88" s="170">
        <v>46691.86</v>
      </c>
      <c r="E88" s="5"/>
    </row>
    <row r="89" spans="1:5" ht="29.25" customHeight="1" x14ac:dyDescent="0.25">
      <c r="A89" s="167" t="s">
        <v>331</v>
      </c>
      <c r="B89" s="168" t="s">
        <v>23</v>
      </c>
      <c r="C89" s="169" t="s">
        <v>332</v>
      </c>
      <c r="D89" s="170">
        <v>2155300</v>
      </c>
      <c r="E89" s="5"/>
    </row>
    <row r="90" spans="1:5" ht="15.75" x14ac:dyDescent="0.3">
      <c r="A90" s="214" t="s">
        <v>421</v>
      </c>
      <c r="B90" s="215">
        <v>726</v>
      </c>
      <c r="C90" s="218" t="s">
        <v>423</v>
      </c>
      <c r="D90" s="219">
        <f>D92</f>
        <v>79187.03</v>
      </c>
    </row>
    <row r="91" spans="1:5" ht="30" hidden="1" x14ac:dyDescent="0.25">
      <c r="A91" s="213" t="s">
        <v>422</v>
      </c>
      <c r="B91" s="216"/>
      <c r="C91" s="217"/>
      <c r="D91" s="220"/>
    </row>
    <row r="92" spans="1:5" ht="30" x14ac:dyDescent="0.25">
      <c r="A92" s="213" t="s">
        <v>422</v>
      </c>
      <c r="B92" s="216">
        <v>726</v>
      </c>
      <c r="C92" s="220" t="s">
        <v>448</v>
      </c>
      <c r="D92" s="220">
        <v>79187.03</v>
      </c>
    </row>
  </sheetData>
  <mergeCells count="8">
    <mergeCell ref="A5:D5"/>
    <mergeCell ref="C1:D1"/>
    <mergeCell ref="B2:D2"/>
    <mergeCell ref="B3:D3"/>
    <mergeCell ref="A7:A9"/>
    <mergeCell ref="B7:B9"/>
    <mergeCell ref="C7:C9"/>
    <mergeCell ref="D7:D9"/>
  </mergeCells>
  <pageMargins left="0.98425196850393704" right="0.39370078740157483" top="0.74803149606299213" bottom="0.74803149606299213" header="0.31496062992125984" footer="0.31496062992125984"/>
  <pageSetup paperSize="9" scale="56" fitToWidth="0" fitToHeight="0" orientation="portrait" r:id="rId1"/>
  <rowBreaks count="1" manualBreakCount="1">
    <brk id="3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zoomScaleNormal="100" workbookViewId="0">
      <selection activeCell="A5" sqref="A5:G5"/>
    </sheetView>
  </sheetViews>
  <sheetFormatPr defaultColWidth="9" defaultRowHeight="15" x14ac:dyDescent="0.25"/>
  <cols>
    <col min="1" max="1" width="80.42578125" style="6" customWidth="1"/>
    <col min="2" max="2" width="7.28515625" style="6" customWidth="1"/>
    <col min="3" max="3" width="6.85546875" style="6" customWidth="1"/>
    <col min="4" max="4" width="14.7109375" style="6" customWidth="1"/>
    <col min="5" max="5" width="2.5703125" style="6" hidden="1" customWidth="1"/>
    <col min="6" max="6" width="5.7109375" style="6" customWidth="1"/>
    <col min="7" max="7" width="20.85546875" style="146" bestFit="1" customWidth="1"/>
    <col min="8" max="8" width="12.42578125" style="6" bestFit="1" customWidth="1"/>
    <col min="9" max="16384" width="9" style="6"/>
  </cols>
  <sheetData>
    <row r="1" spans="1:9" ht="21" customHeight="1" x14ac:dyDescent="0.25">
      <c r="A1" s="15"/>
      <c r="B1" s="16"/>
      <c r="C1" s="16"/>
      <c r="D1" s="265" t="s">
        <v>118</v>
      </c>
      <c r="E1" s="265"/>
      <c r="F1" s="265"/>
      <c r="G1" s="265"/>
    </row>
    <row r="2" spans="1:9" ht="26.25" customHeight="1" x14ac:dyDescent="0.25">
      <c r="A2" s="15"/>
      <c r="B2" s="16"/>
      <c r="C2" s="16"/>
      <c r="D2" s="252" t="s">
        <v>41</v>
      </c>
      <c r="E2" s="252"/>
      <c r="F2" s="252"/>
      <c r="G2" s="252"/>
    </row>
    <row r="3" spans="1:9" ht="14.1" customHeight="1" x14ac:dyDescent="0.25">
      <c r="A3" s="15"/>
      <c r="B3" s="16"/>
      <c r="C3" s="279" t="s">
        <v>223</v>
      </c>
      <c r="D3" s="279"/>
      <c r="E3" s="279"/>
      <c r="F3" s="279"/>
      <c r="G3" s="279"/>
    </row>
    <row r="4" spans="1:9" ht="14.1" customHeight="1" x14ac:dyDescent="0.25">
      <c r="A4" s="15"/>
      <c r="B4" s="16"/>
      <c r="C4" s="16"/>
      <c r="D4" s="4"/>
      <c r="E4" s="4"/>
      <c r="F4" s="4"/>
      <c r="G4" s="109"/>
    </row>
    <row r="5" spans="1:9" ht="87" customHeight="1" x14ac:dyDescent="0.25">
      <c r="A5" s="266" t="s">
        <v>451</v>
      </c>
      <c r="B5" s="266"/>
      <c r="C5" s="266"/>
      <c r="D5" s="266"/>
      <c r="E5" s="266"/>
      <c r="F5" s="266"/>
      <c r="G5" s="266"/>
    </row>
    <row r="6" spans="1:9" ht="14.1" customHeight="1" thickBot="1" x14ac:dyDescent="0.3">
      <c r="A6" s="179"/>
      <c r="B6" s="11"/>
      <c r="C6" s="11"/>
      <c r="D6" s="11"/>
      <c r="E6" s="11"/>
      <c r="F6" s="11"/>
      <c r="G6" s="144"/>
    </row>
    <row r="7" spans="1:9" ht="12" customHeight="1" x14ac:dyDescent="0.25">
      <c r="A7" s="267" t="s">
        <v>60</v>
      </c>
      <c r="B7" s="270" t="s">
        <v>77</v>
      </c>
      <c r="C7" s="260" t="s">
        <v>76</v>
      </c>
      <c r="D7" s="270" t="s">
        <v>74</v>
      </c>
      <c r="E7" s="273" t="s">
        <v>42</v>
      </c>
      <c r="F7" s="262" t="s">
        <v>75</v>
      </c>
      <c r="G7" s="276" t="s">
        <v>73</v>
      </c>
    </row>
    <row r="8" spans="1:9" ht="12" customHeight="1" x14ac:dyDescent="0.25">
      <c r="A8" s="268"/>
      <c r="B8" s="271"/>
      <c r="C8" s="256"/>
      <c r="D8" s="271"/>
      <c r="E8" s="274"/>
      <c r="F8" s="263"/>
      <c r="G8" s="277"/>
    </row>
    <row r="9" spans="1:9" ht="21" customHeight="1" thickBot="1" x14ac:dyDescent="0.3">
      <c r="A9" s="269"/>
      <c r="B9" s="272"/>
      <c r="C9" s="261"/>
      <c r="D9" s="272"/>
      <c r="E9" s="275"/>
      <c r="F9" s="264"/>
      <c r="G9" s="278"/>
    </row>
    <row r="10" spans="1:9" ht="21.75" customHeight="1" thickBot="1" x14ac:dyDescent="0.3">
      <c r="A10" s="128">
        <v>1</v>
      </c>
      <c r="B10" s="129">
        <v>2</v>
      </c>
      <c r="C10" s="129"/>
      <c r="D10" s="130">
        <v>3</v>
      </c>
      <c r="E10" s="131" t="s">
        <v>62</v>
      </c>
      <c r="F10" s="131"/>
      <c r="G10" s="143" t="s">
        <v>62</v>
      </c>
    </row>
    <row r="11" spans="1:9" ht="19.5" customHeight="1" x14ac:dyDescent="0.25">
      <c r="A11" s="114" t="s">
        <v>173</v>
      </c>
      <c r="B11" s="132">
        <v>726</v>
      </c>
      <c r="C11" s="115"/>
      <c r="D11" s="116"/>
      <c r="E11" s="116"/>
      <c r="F11" s="116"/>
      <c r="G11" s="147">
        <f>G12+G86+G102+G114+G136+G197+G226+G234+G242+G179+G188+0.02</f>
        <v>94895839</v>
      </c>
      <c r="H11" s="105"/>
    </row>
    <row r="12" spans="1:9" ht="20.25" customHeight="1" x14ac:dyDescent="0.25">
      <c r="A12" s="117" t="s">
        <v>2</v>
      </c>
      <c r="B12" s="133">
        <v>726</v>
      </c>
      <c r="C12" s="67" t="s">
        <v>78</v>
      </c>
      <c r="D12" s="67"/>
      <c r="E12" s="67"/>
      <c r="F12" s="67"/>
      <c r="G12" s="148">
        <f>G13+G22+G58+G65+G51+5075</f>
        <v>39456763.159999996</v>
      </c>
      <c r="I12" s="105"/>
    </row>
    <row r="13" spans="1:9" ht="34.5" customHeight="1" x14ac:dyDescent="0.25">
      <c r="A13" s="118" t="s">
        <v>357</v>
      </c>
      <c r="B13" s="134">
        <v>726</v>
      </c>
      <c r="C13" s="67" t="s">
        <v>79</v>
      </c>
      <c r="D13" s="67"/>
      <c r="E13" s="67"/>
      <c r="F13" s="67"/>
      <c r="G13" s="148">
        <f>G14</f>
        <v>3074328.23</v>
      </c>
    </row>
    <row r="14" spans="1:9" ht="18" customHeight="1" x14ac:dyDescent="0.25">
      <c r="A14" s="119" t="s">
        <v>174</v>
      </c>
      <c r="B14" s="135">
        <v>726</v>
      </c>
      <c r="C14" s="69" t="s">
        <v>79</v>
      </c>
      <c r="D14" s="69" t="s">
        <v>175</v>
      </c>
      <c r="E14" s="69"/>
      <c r="F14" s="69"/>
      <c r="G14" s="148">
        <f>G15</f>
        <v>3074328.23</v>
      </c>
    </row>
    <row r="15" spans="1:9" ht="32.25" customHeight="1" x14ac:dyDescent="0.25">
      <c r="A15" s="120" t="s">
        <v>176</v>
      </c>
      <c r="B15" s="136">
        <v>726</v>
      </c>
      <c r="C15" s="71" t="s">
        <v>79</v>
      </c>
      <c r="D15" s="71" t="s">
        <v>177</v>
      </c>
      <c r="E15" s="71"/>
      <c r="F15" s="71"/>
      <c r="G15" s="148">
        <f>G16</f>
        <v>3074328.23</v>
      </c>
    </row>
    <row r="16" spans="1:9" ht="31.5" customHeight="1" x14ac:dyDescent="0.25">
      <c r="A16" s="121" t="s">
        <v>178</v>
      </c>
      <c r="B16" s="137">
        <v>726</v>
      </c>
      <c r="C16" s="73" t="s">
        <v>79</v>
      </c>
      <c r="D16" s="73" t="s">
        <v>179</v>
      </c>
      <c r="E16" s="73"/>
      <c r="F16" s="73"/>
      <c r="G16" s="148">
        <f>G18</f>
        <v>3074328.23</v>
      </c>
    </row>
    <row r="17" spans="1:7" ht="14.25" customHeight="1" x14ac:dyDescent="0.25">
      <c r="A17" s="121" t="s">
        <v>148</v>
      </c>
      <c r="B17" s="137">
        <v>726</v>
      </c>
      <c r="C17" s="73" t="s">
        <v>79</v>
      </c>
      <c r="D17" s="73" t="s">
        <v>80</v>
      </c>
      <c r="E17" s="73"/>
      <c r="F17" s="73"/>
      <c r="G17" s="148">
        <f>G18</f>
        <v>3074328.23</v>
      </c>
    </row>
    <row r="18" spans="1:7" ht="61.5" customHeight="1" x14ac:dyDescent="0.25">
      <c r="A18" s="121" t="s">
        <v>149</v>
      </c>
      <c r="B18" s="137">
        <v>726</v>
      </c>
      <c r="C18" s="73" t="s">
        <v>79</v>
      </c>
      <c r="D18" s="73" t="s">
        <v>80</v>
      </c>
      <c r="E18" s="73" t="s">
        <v>50</v>
      </c>
      <c r="F18" s="73" t="s">
        <v>50</v>
      </c>
      <c r="G18" s="149">
        <f>G19</f>
        <v>3074328.23</v>
      </c>
    </row>
    <row r="19" spans="1:7" ht="30" customHeight="1" x14ac:dyDescent="0.25">
      <c r="A19" s="121" t="s">
        <v>150</v>
      </c>
      <c r="B19" s="137">
        <v>726</v>
      </c>
      <c r="C19" s="73" t="s">
        <v>79</v>
      </c>
      <c r="D19" s="73" t="s">
        <v>80</v>
      </c>
      <c r="E19" s="73" t="s">
        <v>81</v>
      </c>
      <c r="F19" s="73" t="s">
        <v>81</v>
      </c>
      <c r="G19" s="149">
        <f>G20+G21</f>
        <v>3074328.23</v>
      </c>
    </row>
    <row r="20" spans="1:7" ht="15.75" customHeight="1" x14ac:dyDescent="0.25">
      <c r="A20" s="121" t="s">
        <v>180</v>
      </c>
      <c r="B20" s="137">
        <v>726</v>
      </c>
      <c r="C20" s="73" t="s">
        <v>79</v>
      </c>
      <c r="D20" s="73" t="s">
        <v>80</v>
      </c>
      <c r="E20" s="73" t="s">
        <v>54</v>
      </c>
      <c r="F20" s="73" t="s">
        <v>54</v>
      </c>
      <c r="G20" s="149">
        <v>2358285</v>
      </c>
    </row>
    <row r="21" spans="1:7" ht="47.25" customHeight="1" x14ac:dyDescent="0.25">
      <c r="A21" s="121" t="s">
        <v>151</v>
      </c>
      <c r="B21" s="137">
        <v>726</v>
      </c>
      <c r="C21" s="73" t="s">
        <v>79</v>
      </c>
      <c r="D21" s="73" t="s">
        <v>80</v>
      </c>
      <c r="E21" s="73" t="s">
        <v>82</v>
      </c>
      <c r="F21" s="73" t="s">
        <v>82</v>
      </c>
      <c r="G21" s="149">
        <v>716043.23</v>
      </c>
    </row>
    <row r="22" spans="1:7" ht="51" customHeight="1" x14ac:dyDescent="0.25">
      <c r="A22" s="118" t="s">
        <v>358</v>
      </c>
      <c r="B22" s="134">
        <v>726</v>
      </c>
      <c r="C22" s="67" t="s">
        <v>83</v>
      </c>
      <c r="D22" s="67"/>
      <c r="E22" s="67"/>
      <c r="F22" s="67"/>
      <c r="G22" s="148">
        <f>+G23</f>
        <v>26494363.199999999</v>
      </c>
    </row>
    <row r="23" spans="1:7" ht="18" customHeight="1" x14ac:dyDescent="0.25">
      <c r="A23" s="119" t="s">
        <v>174</v>
      </c>
      <c r="B23" s="135">
        <v>726</v>
      </c>
      <c r="C23" s="69" t="s">
        <v>83</v>
      </c>
      <c r="D23" s="69" t="s">
        <v>175</v>
      </c>
      <c r="E23" s="69"/>
      <c r="F23" s="69"/>
      <c r="G23" s="150">
        <f>G24</f>
        <v>26494363.199999999</v>
      </c>
    </row>
    <row r="24" spans="1:7" ht="32.25" customHeight="1" x14ac:dyDescent="0.25">
      <c r="A24" s="120" t="s">
        <v>176</v>
      </c>
      <c r="B24" s="136">
        <v>726</v>
      </c>
      <c r="C24" s="71" t="s">
        <v>83</v>
      </c>
      <c r="D24" s="71" t="s">
        <v>177</v>
      </c>
      <c r="E24" s="71"/>
      <c r="F24" s="71"/>
      <c r="G24" s="151">
        <f>G25</f>
        <v>26494363.199999999</v>
      </c>
    </row>
    <row r="25" spans="1:7" ht="32.25" customHeight="1" x14ac:dyDescent="0.25">
      <c r="A25" s="121" t="s">
        <v>178</v>
      </c>
      <c r="B25" s="137">
        <v>726</v>
      </c>
      <c r="C25" s="73" t="s">
        <v>83</v>
      </c>
      <c r="D25" s="73" t="s">
        <v>179</v>
      </c>
      <c r="E25" s="73"/>
      <c r="F25" s="73"/>
      <c r="G25" s="151">
        <f>G26</f>
        <v>26494363.199999999</v>
      </c>
    </row>
    <row r="26" spans="1:7" ht="18" customHeight="1" x14ac:dyDescent="0.25">
      <c r="A26" s="121" t="s">
        <v>148</v>
      </c>
      <c r="B26" s="137">
        <v>726</v>
      </c>
      <c r="C26" s="73" t="s">
        <v>83</v>
      </c>
      <c r="D26" s="73" t="s">
        <v>80</v>
      </c>
      <c r="E26" s="73"/>
      <c r="F26" s="73"/>
      <c r="G26" s="149">
        <f>G27+G32+G39+G36</f>
        <v>26494363.199999999</v>
      </c>
    </row>
    <row r="27" spans="1:7" ht="62.25" customHeight="1" x14ac:dyDescent="0.25">
      <c r="A27" s="121" t="s">
        <v>149</v>
      </c>
      <c r="B27" s="137"/>
      <c r="C27" s="73" t="s">
        <v>83</v>
      </c>
      <c r="D27" s="73" t="s">
        <v>80</v>
      </c>
      <c r="E27" s="73" t="s">
        <v>50</v>
      </c>
      <c r="F27" s="73" t="s">
        <v>50</v>
      </c>
      <c r="G27" s="149">
        <f>G28</f>
        <v>24230754.5</v>
      </c>
    </row>
    <row r="28" spans="1:7" ht="29.25" customHeight="1" x14ac:dyDescent="0.25">
      <c r="A28" s="121" t="s">
        <v>150</v>
      </c>
      <c r="B28" s="137">
        <v>726</v>
      </c>
      <c r="C28" s="73" t="s">
        <v>83</v>
      </c>
      <c r="D28" s="73" t="s">
        <v>80</v>
      </c>
      <c r="E28" s="73" t="s">
        <v>81</v>
      </c>
      <c r="F28" s="73" t="s">
        <v>81</v>
      </c>
      <c r="G28" s="149">
        <f>G29+G31+G30</f>
        <v>24230754.5</v>
      </c>
    </row>
    <row r="29" spans="1:7" ht="14.25" customHeight="1" x14ac:dyDescent="0.25">
      <c r="A29" s="121" t="s">
        <v>180</v>
      </c>
      <c r="B29" s="137">
        <v>726</v>
      </c>
      <c r="C29" s="73" t="s">
        <v>83</v>
      </c>
      <c r="D29" s="73" t="s">
        <v>80</v>
      </c>
      <c r="E29" s="73" t="s">
        <v>54</v>
      </c>
      <c r="F29" s="73" t="s">
        <v>54</v>
      </c>
      <c r="G29" s="149">
        <v>18490555.530000001</v>
      </c>
    </row>
    <row r="30" spans="1:7" ht="14.25" customHeight="1" x14ac:dyDescent="0.25">
      <c r="A30" s="121" t="s">
        <v>454</v>
      </c>
      <c r="B30" s="137">
        <v>727</v>
      </c>
      <c r="C30" s="73" t="s">
        <v>83</v>
      </c>
      <c r="D30" s="73" t="s">
        <v>80</v>
      </c>
      <c r="E30" s="73" t="s">
        <v>54</v>
      </c>
      <c r="F30" s="73" t="s">
        <v>455</v>
      </c>
      <c r="G30" s="149">
        <v>13550</v>
      </c>
    </row>
    <row r="31" spans="1:7" ht="15" customHeight="1" x14ac:dyDescent="0.25">
      <c r="A31" s="121" t="s">
        <v>151</v>
      </c>
      <c r="B31" s="137">
        <v>726</v>
      </c>
      <c r="C31" s="73" t="s">
        <v>83</v>
      </c>
      <c r="D31" s="73" t="s">
        <v>80</v>
      </c>
      <c r="E31" s="73" t="s">
        <v>82</v>
      </c>
      <c r="F31" s="73" t="s">
        <v>82</v>
      </c>
      <c r="G31" s="149">
        <v>5726648.9699999997</v>
      </c>
    </row>
    <row r="32" spans="1:7" ht="15" customHeight="1" x14ac:dyDescent="0.25">
      <c r="A32" s="121" t="s">
        <v>160</v>
      </c>
      <c r="B32" s="137">
        <v>726</v>
      </c>
      <c r="C32" s="73" t="s">
        <v>83</v>
      </c>
      <c r="D32" s="73" t="s">
        <v>80</v>
      </c>
      <c r="E32" s="73" t="s">
        <v>7</v>
      </c>
      <c r="F32" s="73" t="s">
        <v>7</v>
      </c>
      <c r="G32" s="149">
        <f>G33</f>
        <v>2185909.15</v>
      </c>
    </row>
    <row r="33" spans="1:7" ht="32.25" customHeight="1" x14ac:dyDescent="0.25">
      <c r="A33" s="121" t="s">
        <v>159</v>
      </c>
      <c r="B33" s="137">
        <v>726</v>
      </c>
      <c r="C33" s="73" t="s">
        <v>83</v>
      </c>
      <c r="D33" s="73" t="s">
        <v>80</v>
      </c>
      <c r="E33" s="73" t="s">
        <v>84</v>
      </c>
      <c r="F33" s="73" t="s">
        <v>84</v>
      </c>
      <c r="G33" s="149">
        <f>G34+G35</f>
        <v>2185909.15</v>
      </c>
    </row>
    <row r="34" spans="1:7" x14ac:dyDescent="0.25">
      <c r="A34" s="121" t="s">
        <v>181</v>
      </c>
      <c r="B34" s="137">
        <v>726</v>
      </c>
      <c r="C34" s="73" t="s">
        <v>83</v>
      </c>
      <c r="D34" s="73" t="s">
        <v>80</v>
      </c>
      <c r="E34" s="73" t="s">
        <v>55</v>
      </c>
      <c r="F34" s="73" t="s">
        <v>55</v>
      </c>
      <c r="G34" s="149">
        <v>1864158.12</v>
      </c>
    </row>
    <row r="35" spans="1:7" x14ac:dyDescent="0.25">
      <c r="A35" s="121" t="s">
        <v>385</v>
      </c>
      <c r="B35" s="137">
        <v>726</v>
      </c>
      <c r="C35" s="73" t="s">
        <v>83</v>
      </c>
      <c r="D35" s="73" t="s">
        <v>80</v>
      </c>
      <c r="E35" s="73"/>
      <c r="F35" s="73" t="s">
        <v>379</v>
      </c>
      <c r="G35" s="149">
        <v>321751.03000000003</v>
      </c>
    </row>
    <row r="36" spans="1:7" ht="17.25" customHeight="1" x14ac:dyDescent="0.25">
      <c r="A36" s="121" t="s">
        <v>152</v>
      </c>
      <c r="B36" s="73" t="s">
        <v>23</v>
      </c>
      <c r="C36" s="22" t="s">
        <v>83</v>
      </c>
      <c r="D36" s="22" t="s">
        <v>80</v>
      </c>
      <c r="E36" s="22" t="s">
        <v>9</v>
      </c>
      <c r="F36" s="22" t="s">
        <v>9</v>
      </c>
      <c r="G36" s="149">
        <f>SUM(G37:G38)</f>
        <v>66000</v>
      </c>
    </row>
    <row r="37" spans="1:7" x14ac:dyDescent="0.25">
      <c r="A37" s="74" t="s">
        <v>213</v>
      </c>
      <c r="B37" s="73" t="s">
        <v>23</v>
      </c>
      <c r="C37" s="22" t="s">
        <v>83</v>
      </c>
      <c r="D37" s="22" t="s">
        <v>80</v>
      </c>
      <c r="E37" s="22" t="s">
        <v>214</v>
      </c>
      <c r="F37" s="22" t="s">
        <v>214</v>
      </c>
      <c r="G37" s="149">
        <v>6000</v>
      </c>
    </row>
    <row r="38" spans="1:7" x14ac:dyDescent="0.25">
      <c r="A38" s="74" t="s">
        <v>154</v>
      </c>
      <c r="B38" s="73" t="s">
        <v>23</v>
      </c>
      <c r="C38" s="22" t="s">
        <v>83</v>
      </c>
      <c r="D38" s="22" t="s">
        <v>80</v>
      </c>
      <c r="E38" s="22" t="s">
        <v>85</v>
      </c>
      <c r="F38" s="22" t="s">
        <v>85</v>
      </c>
      <c r="G38" s="149">
        <v>60000</v>
      </c>
    </row>
    <row r="39" spans="1:7" x14ac:dyDescent="0.25">
      <c r="A39" s="121" t="s">
        <v>153</v>
      </c>
      <c r="B39" s="137">
        <v>726</v>
      </c>
      <c r="C39" s="73" t="s">
        <v>83</v>
      </c>
      <c r="D39" s="73" t="s">
        <v>80</v>
      </c>
      <c r="E39" s="73" t="s">
        <v>52</v>
      </c>
      <c r="F39" s="73" t="s">
        <v>52</v>
      </c>
      <c r="G39" s="149">
        <f>G42+G40</f>
        <v>11699.55</v>
      </c>
    </row>
    <row r="40" spans="1:7" hidden="1" x14ac:dyDescent="0.25">
      <c r="A40" s="91" t="s">
        <v>155</v>
      </c>
      <c r="B40" s="137">
        <v>726</v>
      </c>
      <c r="C40" s="73" t="s">
        <v>83</v>
      </c>
      <c r="D40" s="73" t="s">
        <v>80</v>
      </c>
      <c r="E40" s="73" t="s">
        <v>135</v>
      </c>
      <c r="F40" s="73" t="s">
        <v>135</v>
      </c>
      <c r="G40" s="149">
        <f>G41</f>
        <v>0</v>
      </c>
    </row>
    <row r="41" spans="1:7" ht="90" hidden="1" x14ac:dyDescent="0.25">
      <c r="A41" s="91" t="s">
        <v>182</v>
      </c>
      <c r="B41" s="122">
        <v>726</v>
      </c>
      <c r="C41" s="73" t="s">
        <v>83</v>
      </c>
      <c r="D41" s="73" t="s">
        <v>80</v>
      </c>
      <c r="E41" s="73" t="s">
        <v>136</v>
      </c>
      <c r="F41" s="73" t="s">
        <v>136</v>
      </c>
      <c r="G41" s="149">
        <v>0</v>
      </c>
    </row>
    <row r="42" spans="1:7" ht="19.5" customHeight="1" x14ac:dyDescent="0.25">
      <c r="A42" s="121" t="s">
        <v>156</v>
      </c>
      <c r="B42" s="137">
        <v>726</v>
      </c>
      <c r="C42" s="73" t="s">
        <v>83</v>
      </c>
      <c r="D42" s="73" t="s">
        <v>80</v>
      </c>
      <c r="E42" s="73" t="s">
        <v>86</v>
      </c>
      <c r="F42" s="73" t="s">
        <v>86</v>
      </c>
      <c r="G42" s="149">
        <f>G44+G45+G43</f>
        <v>11699.55</v>
      </c>
    </row>
    <row r="43" spans="1:7" ht="16.5" hidden="1" customHeight="1" x14ac:dyDescent="0.25">
      <c r="A43" s="121" t="s">
        <v>359</v>
      </c>
      <c r="B43" s="137">
        <v>726</v>
      </c>
      <c r="C43" s="73" t="s">
        <v>83</v>
      </c>
      <c r="D43" s="73" t="s">
        <v>80</v>
      </c>
      <c r="E43" s="73" t="s">
        <v>219</v>
      </c>
      <c r="F43" s="73" t="s">
        <v>219</v>
      </c>
      <c r="G43" s="149">
        <v>0</v>
      </c>
    </row>
    <row r="44" spans="1:7" x14ac:dyDescent="0.25">
      <c r="A44" s="121" t="s">
        <v>183</v>
      </c>
      <c r="B44" s="137">
        <v>726</v>
      </c>
      <c r="C44" s="73" t="s">
        <v>83</v>
      </c>
      <c r="D44" s="73" t="s">
        <v>80</v>
      </c>
      <c r="E44" s="73" t="s">
        <v>56</v>
      </c>
      <c r="F44" s="73" t="s">
        <v>56</v>
      </c>
      <c r="G44" s="149">
        <v>9032</v>
      </c>
    </row>
    <row r="45" spans="1:7" x14ac:dyDescent="0.25">
      <c r="A45" s="121" t="s">
        <v>157</v>
      </c>
      <c r="B45" s="137">
        <v>726</v>
      </c>
      <c r="C45" s="73" t="s">
        <v>83</v>
      </c>
      <c r="D45" s="73" t="s">
        <v>80</v>
      </c>
      <c r="E45" s="73" t="s">
        <v>87</v>
      </c>
      <c r="F45" s="73" t="s">
        <v>87</v>
      </c>
      <c r="G45" s="149">
        <v>2667.55</v>
      </c>
    </row>
    <row r="46" spans="1:7" ht="33" customHeight="1" x14ac:dyDescent="0.25">
      <c r="A46" s="120" t="s">
        <v>184</v>
      </c>
      <c r="B46" s="136">
        <v>726</v>
      </c>
      <c r="C46" s="73" t="s">
        <v>83</v>
      </c>
      <c r="D46" s="71" t="s">
        <v>185</v>
      </c>
      <c r="E46" s="71" t="s">
        <v>5</v>
      </c>
      <c r="F46" s="71" t="s">
        <v>5</v>
      </c>
      <c r="G46" s="151">
        <f>G47</f>
        <v>700</v>
      </c>
    </row>
    <row r="47" spans="1:7" ht="92.25" customHeight="1" x14ac:dyDescent="0.25">
      <c r="A47" s="121" t="s">
        <v>158</v>
      </c>
      <c r="B47" s="137">
        <v>726</v>
      </c>
      <c r="C47" s="73" t="s">
        <v>83</v>
      </c>
      <c r="D47" s="73" t="s">
        <v>88</v>
      </c>
      <c r="E47" s="73"/>
      <c r="F47" s="73"/>
      <c r="G47" s="149">
        <f>G48</f>
        <v>700</v>
      </c>
    </row>
    <row r="48" spans="1:7" ht="37.5" customHeight="1" x14ac:dyDescent="0.25">
      <c r="A48" s="121" t="s">
        <v>160</v>
      </c>
      <c r="B48" s="137">
        <v>726</v>
      </c>
      <c r="C48" s="73" t="s">
        <v>83</v>
      </c>
      <c r="D48" s="73" t="s">
        <v>88</v>
      </c>
      <c r="E48" s="73" t="s">
        <v>7</v>
      </c>
      <c r="F48" s="73" t="s">
        <v>7</v>
      </c>
      <c r="G48" s="149">
        <f>G49</f>
        <v>700</v>
      </c>
    </row>
    <row r="49" spans="1:7" ht="33.75" customHeight="1" x14ac:dyDescent="0.25">
      <c r="A49" s="121" t="s">
        <v>159</v>
      </c>
      <c r="B49" s="137">
        <v>726</v>
      </c>
      <c r="C49" s="73" t="s">
        <v>83</v>
      </c>
      <c r="D49" s="73" t="s">
        <v>88</v>
      </c>
      <c r="E49" s="73" t="s">
        <v>84</v>
      </c>
      <c r="F49" s="73" t="s">
        <v>84</v>
      </c>
      <c r="G49" s="149">
        <f>G50</f>
        <v>700</v>
      </c>
    </row>
    <row r="50" spans="1:7" x14ac:dyDescent="0.25">
      <c r="A50" s="121" t="s">
        <v>181</v>
      </c>
      <c r="B50" s="137">
        <v>726</v>
      </c>
      <c r="C50" s="73" t="s">
        <v>83</v>
      </c>
      <c r="D50" s="73" t="s">
        <v>88</v>
      </c>
      <c r="E50" s="73" t="s">
        <v>55</v>
      </c>
      <c r="F50" s="73" t="s">
        <v>55</v>
      </c>
      <c r="G50" s="149">
        <v>700</v>
      </c>
    </row>
    <row r="51" spans="1:7" ht="15" hidden="1" customHeight="1" x14ac:dyDescent="0.25">
      <c r="A51" s="316" t="s">
        <v>26</v>
      </c>
      <c r="B51" s="317">
        <v>726</v>
      </c>
      <c r="C51" s="318" t="s">
        <v>380</v>
      </c>
      <c r="D51" s="318"/>
      <c r="E51" s="318"/>
      <c r="F51" s="318"/>
      <c r="G51" s="319">
        <f>G57</f>
        <v>0</v>
      </c>
    </row>
    <row r="52" spans="1:7" ht="19.5" hidden="1" customHeight="1" x14ac:dyDescent="0.25">
      <c r="A52" s="320" t="s">
        <v>174</v>
      </c>
      <c r="B52" s="321">
        <v>726</v>
      </c>
      <c r="C52" s="322" t="s">
        <v>380</v>
      </c>
      <c r="D52" s="322" t="s">
        <v>175</v>
      </c>
      <c r="E52" s="323"/>
      <c r="F52" s="323"/>
      <c r="G52" s="324">
        <f>G57</f>
        <v>0</v>
      </c>
    </row>
    <row r="53" spans="1:7" ht="35.25" hidden="1" customHeight="1" x14ac:dyDescent="0.25">
      <c r="A53" s="320" t="s">
        <v>176</v>
      </c>
      <c r="B53" s="321">
        <v>726</v>
      </c>
      <c r="C53" s="322" t="s">
        <v>380</v>
      </c>
      <c r="D53" s="322" t="s">
        <v>177</v>
      </c>
      <c r="E53" s="323"/>
      <c r="F53" s="323"/>
      <c r="G53" s="324">
        <f>G57</f>
        <v>0</v>
      </c>
    </row>
    <row r="54" spans="1:7" ht="33.75" hidden="1" customHeight="1" x14ac:dyDescent="0.25">
      <c r="A54" s="325" t="s">
        <v>178</v>
      </c>
      <c r="B54" s="321">
        <v>726</v>
      </c>
      <c r="C54" s="323" t="s">
        <v>380</v>
      </c>
      <c r="D54" s="323" t="s">
        <v>179</v>
      </c>
      <c r="E54" s="323"/>
      <c r="F54" s="323"/>
      <c r="G54" s="324">
        <f>G57</f>
        <v>0</v>
      </c>
    </row>
    <row r="55" spans="1:7" ht="18" hidden="1" customHeight="1" x14ac:dyDescent="0.25">
      <c r="A55" s="326" t="s">
        <v>381</v>
      </c>
      <c r="B55" s="321">
        <v>726</v>
      </c>
      <c r="C55" s="327" t="s">
        <v>380</v>
      </c>
      <c r="D55" s="328" t="s">
        <v>382</v>
      </c>
      <c r="E55" s="323" t="s">
        <v>5</v>
      </c>
      <c r="F55" s="323" t="s">
        <v>5</v>
      </c>
      <c r="G55" s="329">
        <f>G56</f>
        <v>0</v>
      </c>
    </row>
    <row r="56" spans="1:7" ht="14.25" hidden="1" customHeight="1" x14ac:dyDescent="0.25">
      <c r="A56" s="326" t="s">
        <v>153</v>
      </c>
      <c r="B56" s="321">
        <v>726</v>
      </c>
      <c r="C56" s="327" t="s">
        <v>380</v>
      </c>
      <c r="D56" s="328" t="s">
        <v>382</v>
      </c>
      <c r="E56" s="327" t="s">
        <v>52</v>
      </c>
      <c r="F56" s="327" t="s">
        <v>52</v>
      </c>
      <c r="G56" s="330">
        <f t="shared" ref="G56" si="0">G57</f>
        <v>0</v>
      </c>
    </row>
    <row r="57" spans="1:7" ht="16.5" hidden="1" customHeight="1" x14ac:dyDescent="0.25">
      <c r="A57" s="326" t="s">
        <v>383</v>
      </c>
      <c r="B57" s="321">
        <v>726</v>
      </c>
      <c r="C57" s="327" t="s">
        <v>380</v>
      </c>
      <c r="D57" s="328" t="s">
        <v>382</v>
      </c>
      <c r="E57" s="323" t="s">
        <v>384</v>
      </c>
      <c r="F57" s="323" t="s">
        <v>384</v>
      </c>
      <c r="G57" s="329">
        <v>0</v>
      </c>
    </row>
    <row r="58" spans="1:7" ht="15.75" x14ac:dyDescent="0.25">
      <c r="A58" s="118" t="s">
        <v>11</v>
      </c>
      <c r="B58" s="134">
        <v>726</v>
      </c>
      <c r="C58" s="67" t="s">
        <v>186</v>
      </c>
      <c r="D58" s="67"/>
      <c r="E58" s="67"/>
      <c r="F58" s="67"/>
      <c r="G58" s="148">
        <f t="shared" ref="G58:G63" si="1">G59</f>
        <v>0</v>
      </c>
    </row>
    <row r="59" spans="1:7" ht="16.5" customHeight="1" x14ac:dyDescent="0.25">
      <c r="A59" s="119" t="s">
        <v>174</v>
      </c>
      <c r="B59" s="135">
        <v>726</v>
      </c>
      <c r="C59" s="69" t="s">
        <v>186</v>
      </c>
      <c r="D59" s="69" t="s">
        <v>175</v>
      </c>
      <c r="E59" s="69"/>
      <c r="F59" s="69"/>
      <c r="G59" s="150">
        <f t="shared" si="1"/>
        <v>0</v>
      </c>
    </row>
    <row r="60" spans="1:7" ht="30.75" customHeight="1" x14ac:dyDescent="0.25">
      <c r="A60" s="120" t="s">
        <v>176</v>
      </c>
      <c r="B60" s="136">
        <v>726</v>
      </c>
      <c r="C60" s="71" t="s">
        <v>186</v>
      </c>
      <c r="D60" s="71" t="s">
        <v>177</v>
      </c>
      <c r="E60" s="71"/>
      <c r="F60" s="71"/>
      <c r="G60" s="149">
        <f t="shared" si="1"/>
        <v>0</v>
      </c>
    </row>
    <row r="61" spans="1:7" ht="33.75" customHeight="1" x14ac:dyDescent="0.25">
      <c r="A61" s="121" t="s">
        <v>178</v>
      </c>
      <c r="B61" s="137">
        <v>726</v>
      </c>
      <c r="C61" s="73" t="s">
        <v>186</v>
      </c>
      <c r="D61" s="73" t="s">
        <v>179</v>
      </c>
      <c r="E61" s="73"/>
      <c r="F61" s="73"/>
      <c r="G61" s="149">
        <f t="shared" si="1"/>
        <v>0</v>
      </c>
    </row>
    <row r="62" spans="1:7" ht="18.75" customHeight="1" x14ac:dyDescent="0.25">
      <c r="A62" s="121" t="s">
        <v>163</v>
      </c>
      <c r="B62" s="137">
        <v>726</v>
      </c>
      <c r="C62" s="73" t="s">
        <v>186</v>
      </c>
      <c r="D62" s="73" t="s">
        <v>140</v>
      </c>
      <c r="E62" s="73"/>
      <c r="F62" s="73"/>
      <c r="G62" s="149">
        <f t="shared" si="1"/>
        <v>0</v>
      </c>
    </row>
    <row r="63" spans="1:7" x14ac:dyDescent="0.25">
      <c r="A63" s="121" t="s">
        <v>153</v>
      </c>
      <c r="B63" s="137">
        <v>726</v>
      </c>
      <c r="C63" s="73" t="s">
        <v>186</v>
      </c>
      <c r="D63" s="73" t="s">
        <v>140</v>
      </c>
      <c r="E63" s="73" t="s">
        <v>52</v>
      </c>
      <c r="F63" s="73" t="s">
        <v>52</v>
      </c>
      <c r="G63" s="149">
        <f t="shared" si="1"/>
        <v>0</v>
      </c>
    </row>
    <row r="64" spans="1:7" x14ac:dyDescent="0.25">
      <c r="A64" s="121" t="s">
        <v>187</v>
      </c>
      <c r="B64" s="137">
        <v>726</v>
      </c>
      <c r="C64" s="73" t="s">
        <v>186</v>
      </c>
      <c r="D64" s="73" t="s">
        <v>140</v>
      </c>
      <c r="E64" s="73" t="s">
        <v>188</v>
      </c>
      <c r="F64" s="73" t="s">
        <v>188</v>
      </c>
      <c r="G64" s="149">
        <v>0</v>
      </c>
    </row>
    <row r="65" spans="1:7" ht="14.25" customHeight="1" x14ac:dyDescent="0.25">
      <c r="A65" s="118" t="s">
        <v>189</v>
      </c>
      <c r="B65" s="134"/>
      <c r="C65" s="67" t="s">
        <v>137</v>
      </c>
      <c r="D65" s="67"/>
      <c r="E65" s="67"/>
      <c r="F65" s="67"/>
      <c r="G65" s="148">
        <f>G66</f>
        <v>9882996.7300000004</v>
      </c>
    </row>
    <row r="66" spans="1:7" ht="15" customHeight="1" x14ac:dyDescent="0.25">
      <c r="A66" s="123" t="s">
        <v>174</v>
      </c>
      <c r="B66" s="135">
        <v>726</v>
      </c>
      <c r="C66" s="69" t="s">
        <v>137</v>
      </c>
      <c r="D66" s="69" t="s">
        <v>175</v>
      </c>
      <c r="E66" s="69"/>
      <c r="F66" s="69"/>
      <c r="G66" s="150">
        <f>G67</f>
        <v>9882996.7300000004</v>
      </c>
    </row>
    <row r="67" spans="1:7" ht="33.75" customHeight="1" x14ac:dyDescent="0.25">
      <c r="A67" s="99" t="s">
        <v>176</v>
      </c>
      <c r="B67" s="137">
        <v>726</v>
      </c>
      <c r="C67" s="73" t="s">
        <v>137</v>
      </c>
      <c r="D67" s="73" t="s">
        <v>177</v>
      </c>
      <c r="E67" s="73"/>
      <c r="F67" s="73"/>
      <c r="G67" s="149">
        <f t="shared" ref="G67" si="2">G68</f>
        <v>9882996.7300000004</v>
      </c>
    </row>
    <row r="68" spans="1:7" ht="33" customHeight="1" x14ac:dyDescent="0.25">
      <c r="A68" s="99" t="s">
        <v>178</v>
      </c>
      <c r="B68" s="137">
        <v>726</v>
      </c>
      <c r="C68" s="73" t="s">
        <v>137</v>
      </c>
      <c r="D68" s="73" t="s">
        <v>179</v>
      </c>
      <c r="E68" s="73"/>
      <c r="F68" s="73"/>
      <c r="G68" s="149">
        <f>G69+G82</f>
        <v>9882996.7300000004</v>
      </c>
    </row>
    <row r="69" spans="1:7" ht="31.5" customHeight="1" x14ac:dyDescent="0.25">
      <c r="A69" s="99" t="s">
        <v>360</v>
      </c>
      <c r="B69" s="137"/>
      <c r="C69" s="73" t="s">
        <v>137</v>
      </c>
      <c r="D69" s="73" t="s">
        <v>105</v>
      </c>
      <c r="E69" s="73"/>
      <c r="F69" s="73"/>
      <c r="G69" s="149">
        <f>G70+G75+G78</f>
        <v>9879874.9299999997</v>
      </c>
    </row>
    <row r="70" spans="1:7" ht="61.5" customHeight="1" x14ac:dyDescent="0.25">
      <c r="A70" s="99" t="s">
        <v>149</v>
      </c>
      <c r="B70" s="137">
        <v>726</v>
      </c>
      <c r="C70" s="73" t="s">
        <v>137</v>
      </c>
      <c r="D70" s="73" t="s">
        <v>105</v>
      </c>
      <c r="E70" s="73" t="s">
        <v>50</v>
      </c>
      <c r="F70" s="73" t="s">
        <v>50</v>
      </c>
      <c r="G70" s="149">
        <f>G71</f>
        <v>8961942.2899999991</v>
      </c>
    </row>
    <row r="71" spans="1:7" ht="16.5" customHeight="1" x14ac:dyDescent="0.25">
      <c r="A71" s="99" t="s">
        <v>164</v>
      </c>
      <c r="B71" s="137">
        <v>726</v>
      </c>
      <c r="C71" s="73" t="s">
        <v>137</v>
      </c>
      <c r="D71" s="73" t="s">
        <v>105</v>
      </c>
      <c r="E71" s="73" t="s">
        <v>142</v>
      </c>
      <c r="F71" s="73" t="s">
        <v>142</v>
      </c>
      <c r="G71" s="149">
        <f>G72+G74</f>
        <v>8961942.2899999991</v>
      </c>
    </row>
    <row r="72" spans="1:7" x14ac:dyDescent="0.25">
      <c r="A72" s="99" t="s">
        <v>190</v>
      </c>
      <c r="B72" s="137">
        <v>726</v>
      </c>
      <c r="C72" s="73" t="s">
        <v>137</v>
      </c>
      <c r="D72" s="73" t="s">
        <v>105</v>
      </c>
      <c r="E72" s="73" t="s">
        <v>141</v>
      </c>
      <c r="F72" s="73" t="s">
        <v>141</v>
      </c>
      <c r="G72" s="149">
        <v>6847706.96</v>
      </c>
    </row>
    <row r="73" spans="1:7" ht="30" x14ac:dyDescent="0.25">
      <c r="A73" s="99" t="s">
        <v>456</v>
      </c>
      <c r="B73" s="137">
        <v>727</v>
      </c>
      <c r="C73" s="73" t="s">
        <v>137</v>
      </c>
      <c r="D73" s="73" t="s">
        <v>105</v>
      </c>
      <c r="E73" s="73" t="s">
        <v>141</v>
      </c>
      <c r="F73" s="73" t="s">
        <v>143</v>
      </c>
      <c r="G73" s="149">
        <v>4375</v>
      </c>
    </row>
    <row r="74" spans="1:7" ht="29.25" customHeight="1" x14ac:dyDescent="0.25">
      <c r="A74" s="99" t="s">
        <v>191</v>
      </c>
      <c r="B74" s="137">
        <v>726</v>
      </c>
      <c r="C74" s="73" t="s">
        <v>137</v>
      </c>
      <c r="D74" s="73" t="s">
        <v>105</v>
      </c>
      <c r="E74" s="73" t="s">
        <v>144</v>
      </c>
      <c r="F74" s="73" t="s">
        <v>144</v>
      </c>
      <c r="G74" s="149">
        <v>2114235.33</v>
      </c>
    </row>
    <row r="75" spans="1:7" ht="28.5" customHeight="1" x14ac:dyDescent="0.25">
      <c r="A75" s="99" t="s">
        <v>160</v>
      </c>
      <c r="B75" s="137">
        <v>726</v>
      </c>
      <c r="C75" s="73" t="s">
        <v>137</v>
      </c>
      <c r="D75" s="73" t="s">
        <v>105</v>
      </c>
      <c r="E75" s="73" t="s">
        <v>7</v>
      </c>
      <c r="F75" s="73" t="s">
        <v>7</v>
      </c>
      <c r="G75" s="149">
        <f>G76</f>
        <v>916359.86</v>
      </c>
    </row>
    <row r="76" spans="1:7" ht="31.5" customHeight="1" x14ac:dyDescent="0.25">
      <c r="A76" s="99" t="s">
        <v>159</v>
      </c>
      <c r="B76" s="137">
        <v>726</v>
      </c>
      <c r="C76" s="73" t="s">
        <v>137</v>
      </c>
      <c r="D76" s="73" t="s">
        <v>105</v>
      </c>
      <c r="E76" s="73" t="s">
        <v>84</v>
      </c>
      <c r="F76" s="73" t="s">
        <v>84</v>
      </c>
      <c r="G76" s="149">
        <f>G77</f>
        <v>916359.86</v>
      </c>
    </row>
    <row r="77" spans="1:7" x14ac:dyDescent="0.25">
      <c r="A77" s="99" t="s">
        <v>181</v>
      </c>
      <c r="B77" s="137">
        <v>726</v>
      </c>
      <c r="C77" s="73" t="s">
        <v>137</v>
      </c>
      <c r="D77" s="73" t="s">
        <v>105</v>
      </c>
      <c r="E77" s="73" t="s">
        <v>55</v>
      </c>
      <c r="F77" s="73" t="s">
        <v>55</v>
      </c>
      <c r="G77" s="149">
        <v>916359.86</v>
      </c>
    </row>
    <row r="78" spans="1:7" x14ac:dyDescent="0.25">
      <c r="A78" s="121" t="s">
        <v>153</v>
      </c>
      <c r="B78" s="137">
        <v>726</v>
      </c>
      <c r="C78" s="73" t="s">
        <v>137</v>
      </c>
      <c r="D78" s="73" t="s">
        <v>105</v>
      </c>
      <c r="E78" s="73" t="s">
        <v>52</v>
      </c>
      <c r="F78" s="73" t="s">
        <v>52</v>
      </c>
      <c r="G78" s="149">
        <f>G79</f>
        <v>1572.78</v>
      </c>
    </row>
    <row r="79" spans="1:7" ht="21.75" customHeight="1" x14ac:dyDescent="0.25">
      <c r="A79" s="99" t="s">
        <v>156</v>
      </c>
      <c r="B79" s="137">
        <v>726</v>
      </c>
      <c r="C79" s="73" t="s">
        <v>137</v>
      </c>
      <c r="D79" s="73" t="s">
        <v>105</v>
      </c>
      <c r="E79" s="73" t="s">
        <v>86</v>
      </c>
      <c r="F79" s="73" t="s">
        <v>86</v>
      </c>
      <c r="G79" s="149">
        <f>G80+G81</f>
        <v>1572.78</v>
      </c>
    </row>
    <row r="80" spans="1:7" hidden="1" x14ac:dyDescent="0.25">
      <c r="A80" s="99" t="s">
        <v>183</v>
      </c>
      <c r="B80" s="137"/>
      <c r="C80" s="73" t="s">
        <v>137</v>
      </c>
      <c r="D80" s="73" t="s">
        <v>105</v>
      </c>
      <c r="E80" s="73" t="s">
        <v>56</v>
      </c>
      <c r="F80" s="73" t="s">
        <v>56</v>
      </c>
      <c r="G80" s="149">
        <v>0</v>
      </c>
    </row>
    <row r="81" spans="1:7" x14ac:dyDescent="0.25">
      <c r="A81" s="99" t="s">
        <v>157</v>
      </c>
      <c r="B81" s="137">
        <v>726</v>
      </c>
      <c r="C81" s="73" t="s">
        <v>137</v>
      </c>
      <c r="D81" s="73" t="s">
        <v>105</v>
      </c>
      <c r="E81" s="73" t="s">
        <v>87</v>
      </c>
      <c r="F81" s="73" t="s">
        <v>87</v>
      </c>
      <c r="G81" s="149">
        <v>1572.78</v>
      </c>
    </row>
    <row r="82" spans="1:7" ht="30" customHeight="1" x14ac:dyDescent="0.25">
      <c r="A82" s="121" t="s">
        <v>192</v>
      </c>
      <c r="B82" s="137">
        <v>726</v>
      </c>
      <c r="C82" s="73" t="s">
        <v>137</v>
      </c>
      <c r="D82" s="73" t="s">
        <v>138</v>
      </c>
      <c r="E82" s="73"/>
      <c r="F82" s="73"/>
      <c r="G82" s="149">
        <f t="shared" ref="G82:G84" si="3">G83</f>
        <v>3121.8</v>
      </c>
    </row>
    <row r="83" spans="1:7" ht="30.6" customHeight="1" x14ac:dyDescent="0.25">
      <c r="A83" s="121" t="s">
        <v>160</v>
      </c>
      <c r="B83" s="137">
        <v>726</v>
      </c>
      <c r="C83" s="73" t="s">
        <v>137</v>
      </c>
      <c r="D83" s="73" t="s">
        <v>138</v>
      </c>
      <c r="E83" s="73" t="s">
        <v>7</v>
      </c>
      <c r="F83" s="73" t="s">
        <v>7</v>
      </c>
      <c r="G83" s="149">
        <f t="shared" si="3"/>
        <v>3121.8</v>
      </c>
    </row>
    <row r="84" spans="1:7" ht="32.25" customHeight="1" x14ac:dyDescent="0.25">
      <c r="A84" s="121" t="s">
        <v>159</v>
      </c>
      <c r="B84" s="137">
        <v>726</v>
      </c>
      <c r="C84" s="73" t="s">
        <v>137</v>
      </c>
      <c r="D84" s="73" t="s">
        <v>138</v>
      </c>
      <c r="E84" s="73" t="s">
        <v>84</v>
      </c>
      <c r="F84" s="73" t="s">
        <v>84</v>
      </c>
      <c r="G84" s="149">
        <f t="shared" si="3"/>
        <v>3121.8</v>
      </c>
    </row>
    <row r="85" spans="1:7" x14ac:dyDescent="0.25">
      <c r="A85" s="121" t="s">
        <v>181</v>
      </c>
      <c r="B85" s="137">
        <v>726</v>
      </c>
      <c r="C85" s="73" t="s">
        <v>137</v>
      </c>
      <c r="D85" s="73" t="s">
        <v>138</v>
      </c>
      <c r="E85" s="73" t="s">
        <v>55</v>
      </c>
      <c r="F85" s="73" t="s">
        <v>55</v>
      </c>
      <c r="G85" s="149">
        <v>3121.8</v>
      </c>
    </row>
    <row r="86" spans="1:7" ht="15.75" x14ac:dyDescent="0.25">
      <c r="A86" s="118" t="s">
        <v>30</v>
      </c>
      <c r="B86" s="134">
        <v>726</v>
      </c>
      <c r="C86" s="67" t="s">
        <v>90</v>
      </c>
      <c r="D86" s="67"/>
      <c r="E86" s="67"/>
      <c r="F86" s="67"/>
      <c r="G86" s="148">
        <f>G87</f>
        <v>457800</v>
      </c>
    </row>
    <row r="87" spans="1:7" ht="18" customHeight="1" x14ac:dyDescent="0.25">
      <c r="A87" s="118" t="s">
        <v>27</v>
      </c>
      <c r="B87" s="134">
        <v>726</v>
      </c>
      <c r="C87" s="67" t="s">
        <v>89</v>
      </c>
      <c r="D87" s="67"/>
      <c r="E87" s="67"/>
      <c r="F87" s="67"/>
      <c r="G87" s="148">
        <f>G94+G89</f>
        <v>457800</v>
      </c>
    </row>
    <row r="88" spans="1:7" ht="18" customHeight="1" x14ac:dyDescent="0.25">
      <c r="A88" s="119" t="s">
        <v>174</v>
      </c>
      <c r="B88" s="135">
        <v>726</v>
      </c>
      <c r="C88" s="69" t="s">
        <v>89</v>
      </c>
      <c r="D88" s="69" t="s">
        <v>175</v>
      </c>
      <c r="E88" s="69"/>
      <c r="F88" s="69"/>
      <c r="G88" s="150">
        <f>G93+G90</f>
        <v>457800</v>
      </c>
    </row>
    <row r="89" spans="1:7" ht="18" customHeight="1" x14ac:dyDescent="0.25">
      <c r="A89" s="331" t="s">
        <v>162</v>
      </c>
      <c r="B89" s="137">
        <v>726</v>
      </c>
      <c r="C89" s="73" t="s">
        <v>89</v>
      </c>
      <c r="D89" s="73" t="s">
        <v>99</v>
      </c>
      <c r="E89" s="69"/>
      <c r="F89" s="69"/>
      <c r="G89" s="150">
        <f>G92</f>
        <v>23600</v>
      </c>
    </row>
    <row r="90" spans="1:7" ht="31.5" customHeight="1" x14ac:dyDescent="0.25">
      <c r="A90" s="331" t="s">
        <v>160</v>
      </c>
      <c r="B90" s="137">
        <v>726</v>
      </c>
      <c r="C90" s="73" t="s">
        <v>89</v>
      </c>
      <c r="D90" s="73" t="s">
        <v>99</v>
      </c>
      <c r="E90" s="73" t="s">
        <v>7</v>
      </c>
      <c r="F90" s="73" t="s">
        <v>7</v>
      </c>
      <c r="G90" s="149">
        <f>G91</f>
        <v>23600</v>
      </c>
    </row>
    <row r="91" spans="1:7" ht="31.5" customHeight="1" x14ac:dyDescent="0.25">
      <c r="A91" s="331" t="s">
        <v>159</v>
      </c>
      <c r="B91" s="137">
        <v>726</v>
      </c>
      <c r="C91" s="73" t="s">
        <v>89</v>
      </c>
      <c r="D91" s="73" t="s">
        <v>99</v>
      </c>
      <c r="E91" s="73" t="s">
        <v>84</v>
      </c>
      <c r="F91" s="73" t="s">
        <v>84</v>
      </c>
      <c r="G91" s="149">
        <f>G92</f>
        <v>23600</v>
      </c>
    </row>
    <row r="92" spans="1:7" x14ac:dyDescent="0.25">
      <c r="A92" s="331" t="s">
        <v>181</v>
      </c>
      <c r="B92" s="137">
        <v>726</v>
      </c>
      <c r="C92" s="73" t="s">
        <v>89</v>
      </c>
      <c r="D92" s="73" t="s">
        <v>99</v>
      </c>
      <c r="E92" s="73" t="s">
        <v>55</v>
      </c>
      <c r="F92" s="73" t="s">
        <v>55</v>
      </c>
      <c r="G92" s="149">
        <v>23600</v>
      </c>
    </row>
    <row r="93" spans="1:7" ht="35.25" customHeight="1" x14ac:dyDescent="0.25">
      <c r="A93" s="120" t="s">
        <v>193</v>
      </c>
      <c r="B93" s="136">
        <v>726</v>
      </c>
      <c r="C93" s="71" t="s">
        <v>89</v>
      </c>
      <c r="D93" s="71" t="s">
        <v>194</v>
      </c>
      <c r="E93" s="71"/>
      <c r="F93" s="71"/>
      <c r="G93" s="151">
        <f>G94</f>
        <v>434200</v>
      </c>
    </row>
    <row r="94" spans="1:7" ht="30" customHeight="1" x14ac:dyDescent="0.25">
      <c r="A94" s="121" t="s">
        <v>195</v>
      </c>
      <c r="B94" s="137">
        <v>726</v>
      </c>
      <c r="C94" s="73" t="s">
        <v>89</v>
      </c>
      <c r="D94" s="73" t="s">
        <v>91</v>
      </c>
      <c r="E94" s="73"/>
      <c r="F94" s="73"/>
      <c r="G94" s="149">
        <f>G95+G99</f>
        <v>434200</v>
      </c>
    </row>
    <row r="95" spans="1:7" ht="64.5" customHeight="1" x14ac:dyDescent="0.25">
      <c r="A95" s="121" t="s">
        <v>149</v>
      </c>
      <c r="B95" s="137">
        <v>726</v>
      </c>
      <c r="C95" s="73" t="s">
        <v>89</v>
      </c>
      <c r="D95" s="73" t="s">
        <v>91</v>
      </c>
      <c r="E95" s="73" t="s">
        <v>50</v>
      </c>
      <c r="F95" s="73" t="s">
        <v>50</v>
      </c>
      <c r="G95" s="149">
        <f>G96</f>
        <v>434200</v>
      </c>
    </row>
    <row r="96" spans="1:7" ht="36" customHeight="1" x14ac:dyDescent="0.25">
      <c r="A96" s="121" t="s">
        <v>150</v>
      </c>
      <c r="B96" s="137">
        <v>726</v>
      </c>
      <c r="C96" s="73" t="s">
        <v>89</v>
      </c>
      <c r="D96" s="73" t="s">
        <v>91</v>
      </c>
      <c r="E96" s="73" t="s">
        <v>81</v>
      </c>
      <c r="F96" s="73" t="s">
        <v>81</v>
      </c>
      <c r="G96" s="149">
        <f>G97+G98</f>
        <v>434200</v>
      </c>
    </row>
    <row r="97" spans="1:7" ht="16.5" customHeight="1" x14ac:dyDescent="0.25">
      <c r="A97" s="121" t="s">
        <v>180</v>
      </c>
      <c r="B97" s="137">
        <v>726</v>
      </c>
      <c r="C97" s="73" t="s">
        <v>89</v>
      </c>
      <c r="D97" s="73" t="s">
        <v>91</v>
      </c>
      <c r="E97" s="73" t="s">
        <v>54</v>
      </c>
      <c r="F97" s="73" t="s">
        <v>54</v>
      </c>
      <c r="G97" s="149">
        <v>335469.5</v>
      </c>
    </row>
    <row r="98" spans="1:7" ht="44.25" customHeight="1" x14ac:dyDescent="0.25">
      <c r="A98" s="121" t="s">
        <v>151</v>
      </c>
      <c r="B98" s="137">
        <v>726</v>
      </c>
      <c r="C98" s="73" t="s">
        <v>89</v>
      </c>
      <c r="D98" s="73" t="s">
        <v>91</v>
      </c>
      <c r="E98" s="73" t="s">
        <v>82</v>
      </c>
      <c r="F98" s="73" t="s">
        <v>82</v>
      </c>
      <c r="G98" s="149">
        <v>98730.5</v>
      </c>
    </row>
    <row r="99" spans="1:7" ht="31.5" customHeight="1" x14ac:dyDescent="0.25">
      <c r="A99" s="121" t="s">
        <v>160</v>
      </c>
      <c r="B99" s="137">
        <v>726</v>
      </c>
      <c r="C99" s="73" t="s">
        <v>89</v>
      </c>
      <c r="D99" s="73" t="s">
        <v>91</v>
      </c>
      <c r="E99" s="73" t="s">
        <v>7</v>
      </c>
      <c r="F99" s="73" t="s">
        <v>7</v>
      </c>
      <c r="G99" s="149">
        <f>G100</f>
        <v>0</v>
      </c>
    </row>
    <row r="100" spans="1:7" ht="31.5" customHeight="1" x14ac:dyDescent="0.25">
      <c r="A100" s="121" t="s">
        <v>159</v>
      </c>
      <c r="B100" s="137">
        <v>726</v>
      </c>
      <c r="C100" s="73" t="s">
        <v>89</v>
      </c>
      <c r="D100" s="73" t="s">
        <v>91</v>
      </c>
      <c r="E100" s="73" t="s">
        <v>84</v>
      </c>
      <c r="F100" s="73" t="s">
        <v>84</v>
      </c>
      <c r="G100" s="149">
        <f>G101</f>
        <v>0</v>
      </c>
    </row>
    <row r="101" spans="1:7" x14ac:dyDescent="0.25">
      <c r="A101" s="121" t="s">
        <v>181</v>
      </c>
      <c r="B101" s="137">
        <v>726</v>
      </c>
      <c r="C101" s="73" t="s">
        <v>89</v>
      </c>
      <c r="D101" s="73" t="s">
        <v>91</v>
      </c>
      <c r="E101" s="73" t="s">
        <v>55</v>
      </c>
      <c r="F101" s="73" t="s">
        <v>55</v>
      </c>
      <c r="G101" s="149">
        <v>0</v>
      </c>
    </row>
    <row r="102" spans="1:7" ht="17.25" customHeight="1" x14ac:dyDescent="0.25">
      <c r="A102" s="124" t="s">
        <v>37</v>
      </c>
      <c r="B102" s="138">
        <v>726</v>
      </c>
      <c r="C102" s="75" t="s">
        <v>92</v>
      </c>
      <c r="D102" s="67"/>
      <c r="E102" s="75"/>
      <c r="F102" s="75"/>
      <c r="G102" s="152">
        <f>G103</f>
        <v>510217</v>
      </c>
    </row>
    <row r="103" spans="1:7" ht="15.75" x14ac:dyDescent="0.25">
      <c r="A103" s="118" t="s">
        <v>36</v>
      </c>
      <c r="B103" s="134">
        <v>726</v>
      </c>
      <c r="C103" s="67" t="s">
        <v>93</v>
      </c>
      <c r="D103" s="67"/>
      <c r="E103" s="75"/>
      <c r="F103" s="75"/>
      <c r="G103" s="148">
        <f>G104</f>
        <v>510217</v>
      </c>
    </row>
    <row r="104" spans="1:7" ht="15.75" x14ac:dyDescent="0.25">
      <c r="A104" s="125" t="s">
        <v>196</v>
      </c>
      <c r="B104" s="139">
        <v>726</v>
      </c>
      <c r="C104" s="69" t="s">
        <v>93</v>
      </c>
      <c r="D104" s="69" t="s">
        <v>197</v>
      </c>
      <c r="E104" s="76"/>
      <c r="F104" s="76"/>
      <c r="G104" s="150">
        <f>G105+G110</f>
        <v>510217</v>
      </c>
    </row>
    <row r="105" spans="1:7" ht="48.75" customHeight="1" x14ac:dyDescent="0.25">
      <c r="A105" s="119" t="s">
        <v>361</v>
      </c>
      <c r="B105" s="135">
        <v>726</v>
      </c>
      <c r="C105" s="69" t="s">
        <v>93</v>
      </c>
      <c r="D105" s="76" t="s">
        <v>198</v>
      </c>
      <c r="E105" s="76"/>
      <c r="F105" s="76"/>
      <c r="G105" s="150">
        <f>G106</f>
        <v>163220</v>
      </c>
    </row>
    <row r="106" spans="1:7" ht="36" customHeight="1" x14ac:dyDescent="0.25">
      <c r="A106" s="121" t="s">
        <v>161</v>
      </c>
      <c r="B106" s="137">
        <v>726</v>
      </c>
      <c r="C106" s="73" t="s">
        <v>93</v>
      </c>
      <c r="D106" s="77" t="s">
        <v>94</v>
      </c>
      <c r="E106" s="77"/>
      <c r="F106" s="77"/>
      <c r="G106" s="149">
        <f>G107</f>
        <v>163220</v>
      </c>
    </row>
    <row r="107" spans="1:7" ht="27.75" customHeight="1" x14ac:dyDescent="0.25">
      <c r="A107" s="121" t="s">
        <v>160</v>
      </c>
      <c r="B107" s="137">
        <v>726</v>
      </c>
      <c r="C107" s="73" t="s">
        <v>93</v>
      </c>
      <c r="D107" s="77" t="s">
        <v>94</v>
      </c>
      <c r="E107" s="73" t="s">
        <v>7</v>
      </c>
      <c r="F107" s="73" t="s">
        <v>7</v>
      </c>
      <c r="G107" s="149">
        <f>G108</f>
        <v>163220</v>
      </c>
    </row>
    <row r="108" spans="1:7" ht="30" x14ac:dyDescent="0.25">
      <c r="A108" s="121" t="s">
        <v>159</v>
      </c>
      <c r="B108" s="137">
        <v>726</v>
      </c>
      <c r="C108" s="73" t="s">
        <v>93</v>
      </c>
      <c r="D108" s="77" t="s">
        <v>94</v>
      </c>
      <c r="E108" s="73" t="s">
        <v>84</v>
      </c>
      <c r="F108" s="73" t="s">
        <v>84</v>
      </c>
      <c r="G108" s="149">
        <f>G109</f>
        <v>163220</v>
      </c>
    </row>
    <row r="109" spans="1:7" x14ac:dyDescent="0.25">
      <c r="A109" s="121" t="s">
        <v>181</v>
      </c>
      <c r="B109" s="137">
        <v>726</v>
      </c>
      <c r="C109" s="73" t="s">
        <v>93</v>
      </c>
      <c r="D109" s="77" t="s">
        <v>94</v>
      </c>
      <c r="E109" s="73" t="s">
        <v>55</v>
      </c>
      <c r="F109" s="73" t="s">
        <v>55</v>
      </c>
      <c r="G109" s="149">
        <v>163220</v>
      </c>
    </row>
    <row r="110" spans="1:7" ht="31.5" x14ac:dyDescent="0.25">
      <c r="A110" s="68" t="s">
        <v>372</v>
      </c>
      <c r="B110" s="140">
        <v>726</v>
      </c>
      <c r="C110" s="69" t="s">
        <v>93</v>
      </c>
      <c r="D110" s="67" t="s">
        <v>139</v>
      </c>
      <c r="E110" s="69"/>
      <c r="F110" s="73"/>
      <c r="G110" s="150">
        <f>G113</f>
        <v>346997</v>
      </c>
    </row>
    <row r="111" spans="1:7" ht="30" x14ac:dyDescent="0.25">
      <c r="A111" s="72" t="s">
        <v>160</v>
      </c>
      <c r="B111" s="122">
        <v>726</v>
      </c>
      <c r="C111" s="73" t="s">
        <v>93</v>
      </c>
      <c r="D111" s="73" t="s">
        <v>139</v>
      </c>
      <c r="E111" s="73" t="s">
        <v>7</v>
      </c>
      <c r="F111" s="73" t="s">
        <v>7</v>
      </c>
      <c r="G111" s="149">
        <f>G113</f>
        <v>346997</v>
      </c>
    </row>
    <row r="112" spans="1:7" ht="30" x14ac:dyDescent="0.25">
      <c r="A112" s="72" t="s">
        <v>159</v>
      </c>
      <c r="B112" s="122">
        <v>726</v>
      </c>
      <c r="C112" s="73" t="s">
        <v>93</v>
      </c>
      <c r="D112" s="73" t="s">
        <v>139</v>
      </c>
      <c r="E112" s="73" t="s">
        <v>84</v>
      </c>
      <c r="F112" s="73" t="s">
        <v>84</v>
      </c>
      <c r="G112" s="149">
        <f>G113</f>
        <v>346997</v>
      </c>
    </row>
    <row r="113" spans="1:7" x14ac:dyDescent="0.25">
      <c r="A113" s="72" t="s">
        <v>181</v>
      </c>
      <c r="B113" s="122">
        <v>726</v>
      </c>
      <c r="C113" s="73" t="s">
        <v>93</v>
      </c>
      <c r="D113" s="73" t="s">
        <v>139</v>
      </c>
      <c r="E113" s="73" t="s">
        <v>55</v>
      </c>
      <c r="F113" s="73" t="s">
        <v>55</v>
      </c>
      <c r="G113" s="149">
        <v>346997</v>
      </c>
    </row>
    <row r="114" spans="1:7" ht="15.75" x14ac:dyDescent="0.25">
      <c r="A114" s="124" t="s">
        <v>35</v>
      </c>
      <c r="B114" s="138">
        <v>726</v>
      </c>
      <c r="C114" s="75" t="s">
        <v>95</v>
      </c>
      <c r="D114" s="75"/>
      <c r="E114" s="75"/>
      <c r="F114" s="75"/>
      <c r="G114" s="152">
        <f>G122+G115</f>
        <v>2602764.5699999998</v>
      </c>
    </row>
    <row r="115" spans="1:7" ht="15.75" x14ac:dyDescent="0.25">
      <c r="A115" s="118" t="s">
        <v>199</v>
      </c>
      <c r="B115" s="134">
        <v>726</v>
      </c>
      <c r="C115" s="67" t="s">
        <v>96</v>
      </c>
      <c r="D115" s="67"/>
      <c r="E115" s="75"/>
      <c r="F115" s="75"/>
      <c r="G115" s="148">
        <f>G117</f>
        <v>1253665.57</v>
      </c>
    </row>
    <row r="116" spans="1:7" ht="15.75" x14ac:dyDescent="0.25">
      <c r="A116" s="125" t="s">
        <v>196</v>
      </c>
      <c r="B116" s="139">
        <v>726</v>
      </c>
      <c r="C116" s="76" t="s">
        <v>96</v>
      </c>
      <c r="D116" s="69" t="s">
        <v>197</v>
      </c>
      <c r="E116" s="76"/>
      <c r="F116" s="76"/>
      <c r="G116" s="150">
        <f>G117</f>
        <v>1253665.57</v>
      </c>
    </row>
    <row r="117" spans="1:7" ht="48.75" customHeight="1" x14ac:dyDescent="0.25">
      <c r="A117" s="119" t="s">
        <v>458</v>
      </c>
      <c r="B117" s="135">
        <v>726</v>
      </c>
      <c r="C117" s="69" t="s">
        <v>96</v>
      </c>
      <c r="D117" s="76" t="s">
        <v>200</v>
      </c>
      <c r="E117" s="76"/>
      <c r="F117" s="76"/>
      <c r="G117" s="150">
        <f>G118</f>
        <v>1253665.57</v>
      </c>
    </row>
    <row r="118" spans="1:7" ht="17.25" customHeight="1" x14ac:dyDescent="0.25">
      <c r="A118" s="121" t="s">
        <v>162</v>
      </c>
      <c r="B118" s="137">
        <v>726</v>
      </c>
      <c r="C118" s="77" t="s">
        <v>96</v>
      </c>
      <c r="D118" s="73" t="s">
        <v>97</v>
      </c>
      <c r="E118" s="77"/>
      <c r="F118" s="77"/>
      <c r="G118" s="153">
        <f>G119</f>
        <v>1253665.57</v>
      </c>
    </row>
    <row r="119" spans="1:7" ht="33.75" customHeight="1" x14ac:dyDescent="0.25">
      <c r="A119" s="121" t="s">
        <v>160</v>
      </c>
      <c r="B119" s="137">
        <v>726</v>
      </c>
      <c r="C119" s="73" t="s">
        <v>96</v>
      </c>
      <c r="D119" s="73" t="s">
        <v>97</v>
      </c>
      <c r="E119" s="73" t="s">
        <v>7</v>
      </c>
      <c r="F119" s="73" t="s">
        <v>7</v>
      </c>
      <c r="G119" s="153">
        <f>G120</f>
        <v>1253665.57</v>
      </c>
    </row>
    <row r="120" spans="1:7" ht="32.25" customHeight="1" x14ac:dyDescent="0.25">
      <c r="A120" s="121" t="s">
        <v>159</v>
      </c>
      <c r="B120" s="137">
        <v>726</v>
      </c>
      <c r="C120" s="73" t="s">
        <v>96</v>
      </c>
      <c r="D120" s="73" t="s">
        <v>97</v>
      </c>
      <c r="E120" s="73" t="s">
        <v>84</v>
      </c>
      <c r="F120" s="73" t="s">
        <v>84</v>
      </c>
      <c r="G120" s="153">
        <f>G121</f>
        <v>1253665.57</v>
      </c>
    </row>
    <row r="121" spans="1:7" x14ac:dyDescent="0.25">
      <c r="A121" s="121" t="s">
        <v>181</v>
      </c>
      <c r="B121" s="137">
        <v>726</v>
      </c>
      <c r="C121" s="73" t="s">
        <v>96</v>
      </c>
      <c r="D121" s="73" t="s">
        <v>97</v>
      </c>
      <c r="E121" s="73" t="s">
        <v>55</v>
      </c>
      <c r="F121" s="73" t="s">
        <v>55</v>
      </c>
      <c r="G121" s="153">
        <v>1253665.57</v>
      </c>
    </row>
    <row r="122" spans="1:7" ht="15.75" customHeight="1" x14ac:dyDescent="0.25">
      <c r="A122" s="118" t="s">
        <v>34</v>
      </c>
      <c r="B122" s="134">
        <v>726</v>
      </c>
      <c r="C122" s="67" t="s">
        <v>98</v>
      </c>
      <c r="D122" s="67"/>
      <c r="E122" s="75"/>
      <c r="F122" s="75"/>
      <c r="G122" s="148">
        <f>G129+G123</f>
        <v>1349099</v>
      </c>
    </row>
    <row r="123" spans="1:7" ht="15.75" x14ac:dyDescent="0.25">
      <c r="A123" s="123" t="s">
        <v>196</v>
      </c>
      <c r="B123" s="135">
        <v>726</v>
      </c>
      <c r="C123" s="69" t="s">
        <v>98</v>
      </c>
      <c r="D123" s="76" t="s">
        <v>197</v>
      </c>
      <c r="E123" s="76"/>
      <c r="F123" s="76"/>
      <c r="G123" s="150">
        <f>G124</f>
        <v>1137200</v>
      </c>
    </row>
    <row r="124" spans="1:7" ht="29.25" customHeight="1" x14ac:dyDescent="0.25">
      <c r="A124" s="123" t="s">
        <v>457</v>
      </c>
      <c r="B124" s="135">
        <v>726</v>
      </c>
      <c r="C124" s="69" t="s">
        <v>98</v>
      </c>
      <c r="D124" s="76" t="s">
        <v>201</v>
      </c>
      <c r="E124" s="76"/>
      <c r="F124" s="76"/>
      <c r="G124" s="150">
        <f>G125</f>
        <v>1137200</v>
      </c>
    </row>
    <row r="125" spans="1:7" ht="34.5" customHeight="1" x14ac:dyDescent="0.25">
      <c r="A125" s="99" t="s">
        <v>202</v>
      </c>
      <c r="B125" s="137">
        <v>726</v>
      </c>
      <c r="C125" s="73" t="s">
        <v>98</v>
      </c>
      <c r="D125" s="77" t="s">
        <v>203</v>
      </c>
      <c r="E125" s="73"/>
      <c r="F125" s="73"/>
      <c r="G125" s="149">
        <f>G126</f>
        <v>1137200</v>
      </c>
    </row>
    <row r="126" spans="1:7" ht="36" customHeight="1" x14ac:dyDescent="0.25">
      <c r="A126" s="99" t="s">
        <v>160</v>
      </c>
      <c r="B126" s="137">
        <v>726</v>
      </c>
      <c r="C126" s="73" t="s">
        <v>98</v>
      </c>
      <c r="D126" s="77" t="s">
        <v>203</v>
      </c>
      <c r="E126" s="73" t="s">
        <v>7</v>
      </c>
      <c r="F126" s="73" t="s">
        <v>7</v>
      </c>
      <c r="G126" s="149">
        <f>G127</f>
        <v>1137200</v>
      </c>
    </row>
    <row r="127" spans="1:7" ht="33" customHeight="1" x14ac:dyDescent="0.25">
      <c r="A127" s="99" t="s">
        <v>159</v>
      </c>
      <c r="B127" s="137">
        <v>726</v>
      </c>
      <c r="C127" s="73" t="s">
        <v>98</v>
      </c>
      <c r="D127" s="77" t="s">
        <v>203</v>
      </c>
      <c r="E127" s="73" t="s">
        <v>84</v>
      </c>
      <c r="F127" s="73" t="s">
        <v>84</v>
      </c>
      <c r="G127" s="149">
        <f>G128</f>
        <v>1137200</v>
      </c>
    </row>
    <row r="128" spans="1:7" x14ac:dyDescent="0.25">
      <c r="A128" s="99" t="s">
        <v>181</v>
      </c>
      <c r="B128" s="137">
        <v>726</v>
      </c>
      <c r="C128" s="73" t="s">
        <v>98</v>
      </c>
      <c r="D128" s="77" t="s">
        <v>203</v>
      </c>
      <c r="E128" s="73" t="s">
        <v>55</v>
      </c>
      <c r="F128" s="73" t="s">
        <v>55</v>
      </c>
      <c r="G128" s="149">
        <v>1137200</v>
      </c>
    </row>
    <row r="129" spans="1:7" ht="18" customHeight="1" x14ac:dyDescent="0.25">
      <c r="A129" s="119" t="s">
        <v>174</v>
      </c>
      <c r="B129" s="135">
        <v>726</v>
      </c>
      <c r="C129" s="69" t="s">
        <v>98</v>
      </c>
      <c r="D129" s="69" t="s">
        <v>175</v>
      </c>
      <c r="E129" s="69"/>
      <c r="F129" s="69"/>
      <c r="G129" s="150">
        <f t="shared" ref="G129:G134" si="4">G130</f>
        <v>211899</v>
      </c>
    </row>
    <row r="130" spans="1:7" ht="16.899999999999999" customHeight="1" x14ac:dyDescent="0.25">
      <c r="A130" s="120" t="s">
        <v>176</v>
      </c>
      <c r="B130" s="136">
        <v>726</v>
      </c>
      <c r="C130" s="71" t="s">
        <v>98</v>
      </c>
      <c r="D130" s="71" t="s">
        <v>177</v>
      </c>
      <c r="E130" s="71"/>
      <c r="F130" s="71"/>
      <c r="G130" s="151">
        <f t="shared" si="4"/>
        <v>211899</v>
      </c>
    </row>
    <row r="131" spans="1:7" ht="28.5" customHeight="1" x14ac:dyDescent="0.25">
      <c r="A131" s="121" t="s">
        <v>178</v>
      </c>
      <c r="B131" s="137">
        <v>726</v>
      </c>
      <c r="C131" s="73" t="s">
        <v>98</v>
      </c>
      <c r="D131" s="73" t="s">
        <v>179</v>
      </c>
      <c r="E131" s="73"/>
      <c r="F131" s="73"/>
      <c r="G131" s="149">
        <f t="shared" si="4"/>
        <v>211899</v>
      </c>
    </row>
    <row r="132" spans="1:7" ht="21" customHeight="1" x14ac:dyDescent="0.25">
      <c r="A132" s="121" t="s">
        <v>162</v>
      </c>
      <c r="B132" s="137">
        <v>726</v>
      </c>
      <c r="C132" s="73" t="s">
        <v>98</v>
      </c>
      <c r="D132" s="73" t="s">
        <v>99</v>
      </c>
      <c r="E132" s="73"/>
      <c r="F132" s="73"/>
      <c r="G132" s="149">
        <f t="shared" si="4"/>
        <v>211899</v>
      </c>
    </row>
    <row r="133" spans="1:7" ht="17.25" customHeight="1" x14ac:dyDescent="0.25">
      <c r="A133" s="121" t="s">
        <v>160</v>
      </c>
      <c r="B133" s="137"/>
      <c r="C133" s="73" t="s">
        <v>98</v>
      </c>
      <c r="D133" s="73" t="s">
        <v>99</v>
      </c>
      <c r="E133" s="73" t="s">
        <v>7</v>
      </c>
      <c r="F133" s="73" t="s">
        <v>7</v>
      </c>
      <c r="G133" s="149">
        <f>G135</f>
        <v>211899</v>
      </c>
    </row>
    <row r="134" spans="1:7" ht="30.75" customHeight="1" x14ac:dyDescent="0.25">
      <c r="A134" s="121" t="s">
        <v>159</v>
      </c>
      <c r="B134" s="137"/>
      <c r="C134" s="73" t="s">
        <v>98</v>
      </c>
      <c r="D134" s="73" t="s">
        <v>99</v>
      </c>
      <c r="E134" s="73" t="s">
        <v>84</v>
      </c>
      <c r="F134" s="73" t="s">
        <v>84</v>
      </c>
      <c r="G134" s="149">
        <f t="shared" si="4"/>
        <v>211899</v>
      </c>
    </row>
    <row r="135" spans="1:7" ht="20.25" customHeight="1" x14ac:dyDescent="0.25">
      <c r="A135" s="121" t="s">
        <v>181</v>
      </c>
      <c r="B135" s="137"/>
      <c r="C135" s="73" t="s">
        <v>98</v>
      </c>
      <c r="D135" s="73" t="s">
        <v>99</v>
      </c>
      <c r="E135" s="73" t="s">
        <v>55</v>
      </c>
      <c r="F135" s="73" t="s">
        <v>55</v>
      </c>
      <c r="G135" s="149">
        <v>211899</v>
      </c>
    </row>
    <row r="136" spans="1:7" ht="15.75" x14ac:dyDescent="0.25">
      <c r="A136" s="124" t="s">
        <v>31</v>
      </c>
      <c r="B136" s="138"/>
      <c r="C136" s="75" t="s">
        <v>100</v>
      </c>
      <c r="D136" s="67"/>
      <c r="E136" s="75"/>
      <c r="F136" s="75"/>
      <c r="G136" s="152">
        <f>G137</f>
        <v>9475840.7200000007</v>
      </c>
    </row>
    <row r="137" spans="1:7" ht="15.75" x14ac:dyDescent="0.25">
      <c r="A137" s="117" t="s">
        <v>25</v>
      </c>
      <c r="B137" s="133">
        <v>726</v>
      </c>
      <c r="C137" s="67" t="s">
        <v>101</v>
      </c>
      <c r="D137" s="67"/>
      <c r="E137" s="75"/>
      <c r="F137" s="75"/>
      <c r="G137" s="148">
        <f>G154+G138</f>
        <v>9475840.7200000007</v>
      </c>
    </row>
    <row r="138" spans="1:7" ht="15.75" x14ac:dyDescent="0.25">
      <c r="A138" s="119" t="s">
        <v>196</v>
      </c>
      <c r="B138" s="135">
        <v>726</v>
      </c>
      <c r="C138" s="69" t="s">
        <v>101</v>
      </c>
      <c r="D138" s="76" t="s">
        <v>197</v>
      </c>
      <c r="E138" s="76"/>
      <c r="F138" s="76"/>
      <c r="G138" s="150">
        <f>G139+G145</f>
        <v>5952591.54</v>
      </c>
    </row>
    <row r="139" spans="1:7" ht="30.75" customHeight="1" x14ac:dyDescent="0.25">
      <c r="A139" s="119" t="s">
        <v>362</v>
      </c>
      <c r="B139" s="135">
        <v>726</v>
      </c>
      <c r="C139" s="69" t="s">
        <v>101</v>
      </c>
      <c r="D139" s="76" t="s">
        <v>204</v>
      </c>
      <c r="E139" s="76"/>
      <c r="F139" s="76"/>
      <c r="G139" s="150">
        <f>G140</f>
        <v>1938705.52</v>
      </c>
    </row>
    <row r="140" spans="1:7" ht="17.25" customHeight="1" x14ac:dyDescent="0.25">
      <c r="A140" s="121" t="s">
        <v>205</v>
      </c>
      <c r="B140" s="137">
        <v>726</v>
      </c>
      <c r="C140" s="73" t="s">
        <v>101</v>
      </c>
      <c r="D140" s="77" t="s">
        <v>206</v>
      </c>
      <c r="E140" s="73"/>
      <c r="F140" s="73"/>
      <c r="G140" s="149">
        <f>G141</f>
        <v>1938705.52</v>
      </c>
    </row>
    <row r="141" spans="1:7" ht="30.75" customHeight="1" x14ac:dyDescent="0.25">
      <c r="A141" s="121" t="s">
        <v>160</v>
      </c>
      <c r="B141" s="137">
        <v>726</v>
      </c>
      <c r="C141" s="73" t="s">
        <v>101</v>
      </c>
      <c r="D141" s="77" t="s">
        <v>206</v>
      </c>
      <c r="E141" s="73" t="s">
        <v>7</v>
      </c>
      <c r="F141" s="73" t="s">
        <v>7</v>
      </c>
      <c r="G141" s="149">
        <f>G142</f>
        <v>1938705.52</v>
      </c>
    </row>
    <row r="142" spans="1:7" ht="33" customHeight="1" x14ac:dyDescent="0.25">
      <c r="A142" s="121" t="s">
        <v>159</v>
      </c>
      <c r="B142" s="137">
        <v>726</v>
      </c>
      <c r="C142" s="73" t="s">
        <v>101</v>
      </c>
      <c r="D142" s="77" t="s">
        <v>206</v>
      </c>
      <c r="E142" s="73" t="s">
        <v>84</v>
      </c>
      <c r="F142" s="73" t="s">
        <v>84</v>
      </c>
      <c r="G142" s="149">
        <f>G143+G144</f>
        <v>1938705.52</v>
      </c>
    </row>
    <row r="143" spans="1:7" x14ac:dyDescent="0.25">
      <c r="A143" s="121" t="s">
        <v>181</v>
      </c>
      <c r="B143" s="137">
        <v>726</v>
      </c>
      <c r="C143" s="73" t="s">
        <v>101</v>
      </c>
      <c r="D143" s="77" t="s">
        <v>206</v>
      </c>
      <c r="E143" s="73" t="s">
        <v>55</v>
      </c>
      <c r="F143" s="73" t="s">
        <v>55</v>
      </c>
      <c r="G143" s="149">
        <v>809186.46</v>
      </c>
    </row>
    <row r="144" spans="1:7" x14ac:dyDescent="0.25">
      <c r="A144" s="121" t="s">
        <v>385</v>
      </c>
      <c r="B144" s="137">
        <v>726</v>
      </c>
      <c r="C144" s="73" t="s">
        <v>101</v>
      </c>
      <c r="D144" s="77" t="s">
        <v>206</v>
      </c>
      <c r="E144" s="73"/>
      <c r="F144" s="73" t="s">
        <v>379</v>
      </c>
      <c r="G144" s="149">
        <v>1129519.06</v>
      </c>
    </row>
    <row r="145" spans="1:7" ht="48" customHeight="1" x14ac:dyDescent="0.25">
      <c r="A145" s="119" t="s">
        <v>363</v>
      </c>
      <c r="B145" s="135">
        <v>726</v>
      </c>
      <c r="C145" s="69" t="s">
        <v>101</v>
      </c>
      <c r="D145" s="76" t="s">
        <v>207</v>
      </c>
      <c r="E145" s="69"/>
      <c r="F145" s="69"/>
      <c r="G145" s="150">
        <f>G146+G150</f>
        <v>4013886.02</v>
      </c>
    </row>
    <row r="146" spans="1:7" ht="20.25" customHeight="1" x14ac:dyDescent="0.25">
      <c r="A146" s="121" t="s">
        <v>208</v>
      </c>
      <c r="B146" s="137">
        <v>726</v>
      </c>
      <c r="C146" s="73" t="s">
        <v>101</v>
      </c>
      <c r="D146" s="77" t="s">
        <v>209</v>
      </c>
      <c r="E146" s="73"/>
      <c r="F146" s="73"/>
      <c r="G146" s="149">
        <f>G147</f>
        <v>421986.02</v>
      </c>
    </row>
    <row r="147" spans="1:7" ht="32.25" customHeight="1" x14ac:dyDescent="0.25">
      <c r="A147" s="121" t="s">
        <v>160</v>
      </c>
      <c r="B147" s="137">
        <v>726</v>
      </c>
      <c r="C147" s="73" t="s">
        <v>101</v>
      </c>
      <c r="D147" s="77" t="s">
        <v>209</v>
      </c>
      <c r="E147" s="73" t="s">
        <v>7</v>
      </c>
      <c r="F147" s="73" t="s">
        <v>7</v>
      </c>
      <c r="G147" s="149">
        <f>G148</f>
        <v>421986.02</v>
      </c>
    </row>
    <row r="148" spans="1:7" ht="35.25" customHeight="1" x14ac:dyDescent="0.25">
      <c r="A148" s="121" t="s">
        <v>159</v>
      </c>
      <c r="B148" s="137">
        <v>726</v>
      </c>
      <c r="C148" s="73" t="s">
        <v>101</v>
      </c>
      <c r="D148" s="77" t="s">
        <v>209</v>
      </c>
      <c r="E148" s="73" t="s">
        <v>84</v>
      </c>
      <c r="F148" s="73" t="s">
        <v>84</v>
      </c>
      <c r="G148" s="149">
        <f>G149</f>
        <v>421986.02</v>
      </c>
    </row>
    <row r="149" spans="1:7" x14ac:dyDescent="0.25">
      <c r="A149" s="121" t="s">
        <v>181</v>
      </c>
      <c r="B149" s="137">
        <v>726</v>
      </c>
      <c r="C149" s="73" t="s">
        <v>101</v>
      </c>
      <c r="D149" s="77" t="s">
        <v>209</v>
      </c>
      <c r="E149" s="73" t="s">
        <v>55</v>
      </c>
      <c r="F149" s="73" t="s">
        <v>55</v>
      </c>
      <c r="G149" s="149">
        <v>421986.02</v>
      </c>
    </row>
    <row r="150" spans="1:7" ht="21" customHeight="1" x14ac:dyDescent="0.25">
      <c r="A150" s="70" t="s">
        <v>208</v>
      </c>
      <c r="B150" s="136">
        <v>726</v>
      </c>
      <c r="C150" s="78" t="s">
        <v>101</v>
      </c>
      <c r="D150" s="71" t="s">
        <v>220</v>
      </c>
      <c r="E150" s="73"/>
      <c r="F150" s="73"/>
      <c r="G150" s="149">
        <f>G152</f>
        <v>3591900</v>
      </c>
    </row>
    <row r="151" spans="1:7" ht="28.5" customHeight="1" x14ac:dyDescent="0.25">
      <c r="A151" s="72" t="s">
        <v>160</v>
      </c>
      <c r="B151" s="137">
        <v>726</v>
      </c>
      <c r="C151" s="77" t="s">
        <v>101</v>
      </c>
      <c r="D151" s="71" t="s">
        <v>220</v>
      </c>
      <c r="E151" s="73" t="s">
        <v>7</v>
      </c>
      <c r="F151" s="73" t="s">
        <v>7</v>
      </c>
      <c r="G151" s="149">
        <f>G152</f>
        <v>3591900</v>
      </c>
    </row>
    <row r="152" spans="1:7" ht="40.5" customHeight="1" x14ac:dyDescent="0.25">
      <c r="A152" s="72" t="s">
        <v>159</v>
      </c>
      <c r="B152" s="137">
        <v>726</v>
      </c>
      <c r="C152" s="77" t="s">
        <v>101</v>
      </c>
      <c r="D152" s="71" t="s">
        <v>220</v>
      </c>
      <c r="E152" s="73" t="s">
        <v>84</v>
      </c>
      <c r="F152" s="73" t="s">
        <v>84</v>
      </c>
      <c r="G152" s="149">
        <f>G153</f>
        <v>3591900</v>
      </c>
    </row>
    <row r="153" spans="1:7" ht="15.75" x14ac:dyDescent="0.25">
      <c r="A153" s="72" t="s">
        <v>181</v>
      </c>
      <c r="B153" s="137">
        <v>726</v>
      </c>
      <c r="C153" s="77" t="s">
        <v>101</v>
      </c>
      <c r="D153" s="71" t="s">
        <v>220</v>
      </c>
      <c r="E153" s="73" t="s">
        <v>55</v>
      </c>
      <c r="F153" s="73" t="s">
        <v>55</v>
      </c>
      <c r="G153" s="149">
        <v>3591900</v>
      </c>
    </row>
    <row r="154" spans="1:7" ht="18" customHeight="1" x14ac:dyDescent="0.25">
      <c r="A154" s="119" t="s">
        <v>174</v>
      </c>
      <c r="B154" s="135">
        <v>726</v>
      </c>
      <c r="C154" s="69" t="s">
        <v>101</v>
      </c>
      <c r="D154" s="69" t="s">
        <v>175</v>
      </c>
      <c r="E154" s="69"/>
      <c r="F154" s="69"/>
      <c r="G154" s="150">
        <f>G155</f>
        <v>3523249.18</v>
      </c>
    </row>
    <row r="155" spans="1:7" ht="32.25" customHeight="1" x14ac:dyDescent="0.25">
      <c r="A155" s="120" t="s">
        <v>176</v>
      </c>
      <c r="B155" s="136">
        <v>726</v>
      </c>
      <c r="C155" s="71" t="s">
        <v>101</v>
      </c>
      <c r="D155" s="71" t="s">
        <v>177</v>
      </c>
      <c r="E155" s="71"/>
      <c r="F155" s="71"/>
      <c r="G155" s="151">
        <f>G156+G171+G175</f>
        <v>3523249.18</v>
      </c>
    </row>
    <row r="156" spans="1:7" ht="29.25" customHeight="1" x14ac:dyDescent="0.25">
      <c r="A156" s="121" t="s">
        <v>178</v>
      </c>
      <c r="B156" s="137">
        <v>726</v>
      </c>
      <c r="C156" s="73" t="s">
        <v>101</v>
      </c>
      <c r="D156" s="73" t="s">
        <v>179</v>
      </c>
      <c r="E156" s="73"/>
      <c r="F156" s="73"/>
      <c r="G156" s="149">
        <f>G162+G158</f>
        <v>886496.18</v>
      </c>
    </row>
    <row r="157" spans="1:7" x14ac:dyDescent="0.25">
      <c r="A157" s="121" t="s">
        <v>148</v>
      </c>
      <c r="B157" s="137">
        <v>726</v>
      </c>
      <c r="C157" s="73" t="s">
        <v>101</v>
      </c>
      <c r="D157" s="73" t="s">
        <v>80</v>
      </c>
      <c r="E157" s="73"/>
      <c r="F157" s="73"/>
      <c r="G157" s="149">
        <f>G167+G163</f>
        <v>886496.18</v>
      </c>
    </row>
    <row r="158" spans="1:7" ht="35.25" hidden="1" customHeight="1" x14ac:dyDescent="0.25">
      <c r="A158" s="68" t="s">
        <v>364</v>
      </c>
      <c r="B158" s="140">
        <v>726</v>
      </c>
      <c r="C158" s="69" t="s">
        <v>101</v>
      </c>
      <c r="D158" s="69" t="s">
        <v>365</v>
      </c>
      <c r="E158" s="69"/>
      <c r="F158" s="69"/>
      <c r="G158" s="150">
        <f>G161</f>
        <v>0</v>
      </c>
    </row>
    <row r="159" spans="1:7" ht="33.75" hidden="1" customHeight="1" x14ac:dyDescent="0.25">
      <c r="A159" s="121" t="s">
        <v>160</v>
      </c>
      <c r="B159" s="137">
        <v>726</v>
      </c>
      <c r="C159" s="73" t="s">
        <v>101</v>
      </c>
      <c r="D159" s="73" t="s">
        <v>365</v>
      </c>
      <c r="E159" s="73" t="s">
        <v>7</v>
      </c>
      <c r="F159" s="73" t="s">
        <v>7</v>
      </c>
      <c r="G159" s="149">
        <f>G161</f>
        <v>0</v>
      </c>
    </row>
    <row r="160" spans="1:7" ht="30.75" hidden="1" customHeight="1" x14ac:dyDescent="0.25">
      <c r="A160" s="121" t="s">
        <v>159</v>
      </c>
      <c r="B160" s="137">
        <v>726</v>
      </c>
      <c r="C160" s="73" t="s">
        <v>101</v>
      </c>
      <c r="D160" s="73" t="s">
        <v>365</v>
      </c>
      <c r="E160" s="73" t="s">
        <v>84</v>
      </c>
      <c r="F160" s="73" t="s">
        <v>84</v>
      </c>
      <c r="G160" s="149">
        <f>G161</f>
        <v>0</v>
      </c>
    </row>
    <row r="161" spans="1:7" hidden="1" x14ac:dyDescent="0.25">
      <c r="A161" s="121" t="s">
        <v>181</v>
      </c>
      <c r="B161" s="137">
        <v>726</v>
      </c>
      <c r="C161" s="73" t="s">
        <v>101</v>
      </c>
      <c r="D161" s="73" t="s">
        <v>365</v>
      </c>
      <c r="E161" s="73" t="s">
        <v>55</v>
      </c>
      <c r="F161" s="73" t="s">
        <v>55</v>
      </c>
      <c r="G161" s="149">
        <v>0</v>
      </c>
    </row>
    <row r="162" spans="1:7" ht="15.75" hidden="1" x14ac:dyDescent="0.25">
      <c r="A162" s="120" t="s">
        <v>366</v>
      </c>
      <c r="B162" s="136">
        <v>726</v>
      </c>
      <c r="C162" s="71" t="s">
        <v>101</v>
      </c>
      <c r="D162" s="71" t="s">
        <v>367</v>
      </c>
      <c r="E162" s="71"/>
      <c r="F162" s="71"/>
      <c r="G162" s="151">
        <f>G167+G163</f>
        <v>886496.18</v>
      </c>
    </row>
    <row r="163" spans="1:7" ht="15.75" hidden="1" x14ac:dyDescent="0.25">
      <c r="A163" s="119" t="s">
        <v>221</v>
      </c>
      <c r="B163" s="135">
        <v>726</v>
      </c>
      <c r="C163" s="69" t="s">
        <v>101</v>
      </c>
      <c r="D163" s="69" t="s">
        <v>222</v>
      </c>
      <c r="E163" s="71"/>
      <c r="F163" s="71"/>
      <c r="G163" s="151">
        <f>G164</f>
        <v>0</v>
      </c>
    </row>
    <row r="164" spans="1:7" ht="30" hidden="1" x14ac:dyDescent="0.25">
      <c r="A164" s="121" t="s">
        <v>160</v>
      </c>
      <c r="B164" s="137">
        <v>726</v>
      </c>
      <c r="C164" s="73" t="s">
        <v>101</v>
      </c>
      <c r="D164" s="73" t="s">
        <v>222</v>
      </c>
      <c r="E164" s="73" t="s">
        <v>7</v>
      </c>
      <c r="F164" s="73" t="s">
        <v>7</v>
      </c>
      <c r="G164" s="149">
        <f>G165</f>
        <v>0</v>
      </c>
    </row>
    <row r="165" spans="1:7" ht="30" hidden="1" x14ac:dyDescent="0.25">
      <c r="A165" s="121" t="s">
        <v>159</v>
      </c>
      <c r="B165" s="137">
        <v>726</v>
      </c>
      <c r="C165" s="73" t="s">
        <v>101</v>
      </c>
      <c r="D165" s="73" t="s">
        <v>222</v>
      </c>
      <c r="E165" s="73" t="s">
        <v>84</v>
      </c>
      <c r="F165" s="73" t="s">
        <v>84</v>
      </c>
      <c r="G165" s="149">
        <f>G166</f>
        <v>0</v>
      </c>
    </row>
    <row r="166" spans="1:7" hidden="1" x14ac:dyDescent="0.25">
      <c r="A166" s="121" t="s">
        <v>181</v>
      </c>
      <c r="B166" s="137">
        <v>726</v>
      </c>
      <c r="C166" s="73" t="s">
        <v>101</v>
      </c>
      <c r="D166" s="73" t="s">
        <v>222</v>
      </c>
      <c r="E166" s="73" t="s">
        <v>55</v>
      </c>
      <c r="F166" s="73" t="s">
        <v>55</v>
      </c>
      <c r="G166" s="149">
        <v>0</v>
      </c>
    </row>
    <row r="167" spans="1:7" ht="24.75" customHeight="1" x14ac:dyDescent="0.25">
      <c r="A167" s="68" t="s">
        <v>210</v>
      </c>
      <c r="B167" s="140">
        <v>726</v>
      </c>
      <c r="C167" s="69" t="s">
        <v>101</v>
      </c>
      <c r="D167" s="69" t="s">
        <v>102</v>
      </c>
      <c r="E167" s="69"/>
      <c r="F167" s="69"/>
      <c r="G167" s="150">
        <f>G168</f>
        <v>886496.18</v>
      </c>
    </row>
    <row r="168" spans="1:7" ht="31.5" customHeight="1" x14ac:dyDescent="0.25">
      <c r="A168" s="121" t="s">
        <v>160</v>
      </c>
      <c r="B168" s="137">
        <v>726</v>
      </c>
      <c r="C168" s="73" t="s">
        <v>101</v>
      </c>
      <c r="D168" s="73" t="s">
        <v>102</v>
      </c>
      <c r="E168" s="73" t="s">
        <v>7</v>
      </c>
      <c r="F168" s="73" t="s">
        <v>7</v>
      </c>
      <c r="G168" s="149">
        <f>G169</f>
        <v>886496.18</v>
      </c>
    </row>
    <row r="169" spans="1:7" ht="31.5" customHeight="1" x14ac:dyDescent="0.25">
      <c r="A169" s="121" t="s">
        <v>159</v>
      </c>
      <c r="B169" s="137">
        <v>726</v>
      </c>
      <c r="C169" s="73" t="s">
        <v>101</v>
      </c>
      <c r="D169" s="73" t="s">
        <v>102</v>
      </c>
      <c r="E169" s="73" t="s">
        <v>84</v>
      </c>
      <c r="F169" s="73" t="s">
        <v>84</v>
      </c>
      <c r="G169" s="149">
        <f>G170</f>
        <v>886496.18</v>
      </c>
    </row>
    <row r="170" spans="1:7" x14ac:dyDescent="0.25">
      <c r="A170" s="121" t="s">
        <v>181</v>
      </c>
      <c r="B170" s="137">
        <v>726</v>
      </c>
      <c r="C170" s="73" t="s">
        <v>101</v>
      </c>
      <c r="D170" s="73" t="s">
        <v>102</v>
      </c>
      <c r="E170" s="73" t="s">
        <v>55</v>
      </c>
      <c r="F170" s="73" t="s">
        <v>55</v>
      </c>
      <c r="G170" s="149">
        <v>886496.18</v>
      </c>
    </row>
    <row r="171" spans="1:7" ht="35.25" customHeight="1" x14ac:dyDescent="0.25">
      <c r="A171" s="68" t="s">
        <v>372</v>
      </c>
      <c r="B171" s="140">
        <v>726</v>
      </c>
      <c r="C171" s="69" t="s">
        <v>101</v>
      </c>
      <c r="D171" s="67" t="s">
        <v>139</v>
      </c>
      <c r="E171" s="69"/>
      <c r="F171" s="69"/>
      <c r="G171" s="154">
        <f>G172</f>
        <v>2636753</v>
      </c>
    </row>
    <row r="172" spans="1:7" ht="30" customHeight="1" x14ac:dyDescent="0.25">
      <c r="A172" s="72" t="s">
        <v>160</v>
      </c>
      <c r="B172" s="122">
        <v>726</v>
      </c>
      <c r="C172" s="73" t="s">
        <v>101</v>
      </c>
      <c r="D172" s="73" t="s">
        <v>139</v>
      </c>
      <c r="E172" s="73" t="s">
        <v>7</v>
      </c>
      <c r="F172" s="73" t="s">
        <v>7</v>
      </c>
      <c r="G172" s="153">
        <f>G173</f>
        <v>2636753</v>
      </c>
    </row>
    <row r="173" spans="1:7" ht="32.25" customHeight="1" x14ac:dyDescent="0.25">
      <c r="A173" s="72" t="s">
        <v>159</v>
      </c>
      <c r="B173" s="122">
        <v>726</v>
      </c>
      <c r="C173" s="73" t="s">
        <v>101</v>
      </c>
      <c r="D173" s="73" t="s">
        <v>139</v>
      </c>
      <c r="E173" s="73" t="s">
        <v>84</v>
      </c>
      <c r="F173" s="73" t="s">
        <v>84</v>
      </c>
      <c r="G173" s="153">
        <f>G174</f>
        <v>2636753</v>
      </c>
    </row>
    <row r="174" spans="1:7" x14ac:dyDescent="0.25">
      <c r="A174" s="72" t="s">
        <v>181</v>
      </c>
      <c r="B174" s="122">
        <v>726</v>
      </c>
      <c r="C174" s="73" t="s">
        <v>101</v>
      </c>
      <c r="D174" s="73" t="s">
        <v>139</v>
      </c>
      <c r="E174" s="73" t="s">
        <v>55</v>
      </c>
      <c r="F174" s="73" t="s">
        <v>55</v>
      </c>
      <c r="G174" s="153">
        <v>2636753</v>
      </c>
    </row>
    <row r="175" spans="1:7" ht="47.25" hidden="1" x14ac:dyDescent="0.25">
      <c r="A175" s="332" t="s">
        <v>424</v>
      </c>
      <c r="B175" s="317">
        <v>726</v>
      </c>
      <c r="C175" s="333" t="s">
        <v>101</v>
      </c>
      <c r="D175" s="333" t="s">
        <v>425</v>
      </c>
      <c r="E175" s="333"/>
      <c r="F175" s="323"/>
      <c r="G175" s="334">
        <f>G178</f>
        <v>0</v>
      </c>
    </row>
    <row r="176" spans="1:7" ht="30" hidden="1" x14ac:dyDescent="0.25">
      <c r="A176" s="335" t="s">
        <v>160</v>
      </c>
      <c r="B176" s="321">
        <v>726</v>
      </c>
      <c r="C176" s="323" t="s">
        <v>101</v>
      </c>
      <c r="D176" s="323" t="s">
        <v>425</v>
      </c>
      <c r="E176" s="323" t="s">
        <v>7</v>
      </c>
      <c r="F176" s="323" t="s">
        <v>7</v>
      </c>
      <c r="G176" s="336">
        <f>G178</f>
        <v>0</v>
      </c>
    </row>
    <row r="177" spans="1:7" ht="30" hidden="1" x14ac:dyDescent="0.25">
      <c r="A177" s="335" t="s">
        <v>159</v>
      </c>
      <c r="B177" s="321">
        <v>726</v>
      </c>
      <c r="C177" s="323" t="s">
        <v>101</v>
      </c>
      <c r="D177" s="323" t="s">
        <v>425</v>
      </c>
      <c r="E177" s="323" t="s">
        <v>84</v>
      </c>
      <c r="F177" s="323" t="s">
        <v>84</v>
      </c>
      <c r="G177" s="336">
        <f>G178</f>
        <v>0</v>
      </c>
    </row>
    <row r="178" spans="1:7" hidden="1" x14ac:dyDescent="0.25">
      <c r="A178" s="335" t="s">
        <v>181</v>
      </c>
      <c r="B178" s="321">
        <v>726</v>
      </c>
      <c r="C178" s="323" t="s">
        <v>101</v>
      </c>
      <c r="D178" s="323" t="s">
        <v>425</v>
      </c>
      <c r="E178" s="323" t="s">
        <v>55</v>
      </c>
      <c r="F178" s="323" t="s">
        <v>55</v>
      </c>
      <c r="G178" s="336">
        <v>0</v>
      </c>
    </row>
    <row r="179" spans="1:7" ht="15.75" x14ac:dyDescent="0.25">
      <c r="A179" s="222" t="s">
        <v>426</v>
      </c>
      <c r="B179" s="180">
        <v>726</v>
      </c>
      <c r="C179" s="67" t="s">
        <v>431</v>
      </c>
      <c r="D179" s="73"/>
      <c r="E179" s="73"/>
      <c r="F179" s="73"/>
      <c r="G179" s="152">
        <f>G180</f>
        <v>1127083.3999999999</v>
      </c>
    </row>
    <row r="180" spans="1:7" ht="15.75" x14ac:dyDescent="0.25">
      <c r="A180" s="222" t="s">
        <v>427</v>
      </c>
      <c r="B180" s="212">
        <v>726</v>
      </c>
      <c r="C180" s="67" t="s">
        <v>432</v>
      </c>
      <c r="D180" s="76" t="s">
        <v>197</v>
      </c>
      <c r="E180" s="73"/>
      <c r="F180" s="73"/>
      <c r="G180" s="230">
        <f>G181</f>
        <v>1127083.3999999999</v>
      </c>
    </row>
    <row r="181" spans="1:7" ht="15.75" x14ac:dyDescent="0.25">
      <c r="A181" s="228" t="s">
        <v>196</v>
      </c>
      <c r="B181" s="212">
        <v>726</v>
      </c>
      <c r="C181" s="67" t="s">
        <v>432</v>
      </c>
      <c r="D181" s="225" t="s">
        <v>433</v>
      </c>
      <c r="E181" s="73"/>
      <c r="F181" s="73"/>
      <c r="G181" s="231">
        <f>G184+G187</f>
        <v>1127083.3999999999</v>
      </c>
    </row>
    <row r="182" spans="1:7" ht="47.25" x14ac:dyDescent="0.3">
      <c r="A182" s="229" t="s">
        <v>428</v>
      </c>
      <c r="B182" s="156">
        <v>726</v>
      </c>
      <c r="C182" s="71" t="s">
        <v>432</v>
      </c>
      <c r="D182" s="226" t="s">
        <v>434</v>
      </c>
      <c r="E182" s="73"/>
      <c r="F182" s="73"/>
      <c r="G182" s="231">
        <f>G184</f>
        <v>1127083.3999999999</v>
      </c>
    </row>
    <row r="183" spans="1:7" ht="31.5" x14ac:dyDescent="0.25">
      <c r="A183" s="224" t="s">
        <v>429</v>
      </c>
      <c r="B183" s="156">
        <v>726</v>
      </c>
      <c r="C183" s="71" t="s">
        <v>432</v>
      </c>
      <c r="D183" s="227" t="s">
        <v>434</v>
      </c>
      <c r="E183" s="73"/>
      <c r="F183" s="73" t="s">
        <v>84</v>
      </c>
      <c r="G183" s="230">
        <f>G184</f>
        <v>1127083.3999999999</v>
      </c>
    </row>
    <row r="184" spans="1:7" ht="30" x14ac:dyDescent="0.25">
      <c r="A184" s="223" t="s">
        <v>159</v>
      </c>
      <c r="B184" s="156">
        <v>726</v>
      </c>
      <c r="C184" s="73" t="s">
        <v>432</v>
      </c>
      <c r="D184" s="227" t="s">
        <v>434</v>
      </c>
      <c r="E184" s="73"/>
      <c r="F184" s="73" t="s">
        <v>55</v>
      </c>
      <c r="G184" s="230">
        <v>1127083.3999999999</v>
      </c>
    </row>
    <row r="185" spans="1:7" ht="15.75" hidden="1" x14ac:dyDescent="0.25">
      <c r="A185" s="337" t="s">
        <v>181</v>
      </c>
      <c r="B185" s="338">
        <v>726</v>
      </c>
      <c r="C185" s="323" t="s">
        <v>432</v>
      </c>
      <c r="D185" s="339" t="s">
        <v>435</v>
      </c>
      <c r="E185" s="323"/>
      <c r="F185" s="322"/>
      <c r="G185" s="340">
        <f>G187</f>
        <v>0</v>
      </c>
    </row>
    <row r="186" spans="1:7" ht="31.5" hidden="1" x14ac:dyDescent="0.25">
      <c r="A186" s="341" t="s">
        <v>430</v>
      </c>
      <c r="B186" s="338">
        <v>726</v>
      </c>
      <c r="C186" s="322" t="s">
        <v>432</v>
      </c>
      <c r="D186" s="342" t="s">
        <v>435</v>
      </c>
      <c r="E186" s="323"/>
      <c r="F186" s="323" t="s">
        <v>84</v>
      </c>
      <c r="G186" s="343">
        <f>G187</f>
        <v>0</v>
      </c>
    </row>
    <row r="187" spans="1:7" ht="30" hidden="1" x14ac:dyDescent="0.25">
      <c r="A187" s="337" t="s">
        <v>159</v>
      </c>
      <c r="B187" s="338">
        <v>726</v>
      </c>
      <c r="C187" s="323" t="s">
        <v>432</v>
      </c>
      <c r="D187" s="342" t="s">
        <v>435</v>
      </c>
      <c r="E187" s="323"/>
      <c r="F187" s="323" t="s">
        <v>55</v>
      </c>
      <c r="G187" s="343">
        <v>0</v>
      </c>
    </row>
    <row r="188" spans="1:7" ht="15.75" x14ac:dyDescent="0.25">
      <c r="A188" s="232" t="s">
        <v>436</v>
      </c>
      <c r="B188" s="212">
        <v>726</v>
      </c>
      <c r="C188" s="67" t="s">
        <v>439</v>
      </c>
      <c r="D188" s="236"/>
      <c r="E188" s="67"/>
      <c r="F188" s="67"/>
      <c r="G188" s="237">
        <f>G189+G193</f>
        <v>41500</v>
      </c>
    </row>
    <row r="189" spans="1:7" ht="15.75" x14ac:dyDescent="0.3">
      <c r="A189" s="233" t="s">
        <v>437</v>
      </c>
      <c r="B189" s="212">
        <v>726</v>
      </c>
      <c r="C189" s="67" t="s">
        <v>440</v>
      </c>
      <c r="D189" s="236"/>
      <c r="E189" s="67"/>
      <c r="F189" s="67"/>
      <c r="G189" s="237">
        <f>G192</f>
        <v>12500</v>
      </c>
    </row>
    <row r="190" spans="1:7" x14ac:dyDescent="0.25">
      <c r="A190" s="234" t="s">
        <v>162</v>
      </c>
      <c r="B190" s="156">
        <v>726</v>
      </c>
      <c r="C190" s="73" t="s">
        <v>440</v>
      </c>
      <c r="D190" s="227" t="s">
        <v>441</v>
      </c>
      <c r="E190" s="73"/>
      <c r="F190" s="73"/>
      <c r="G190" s="230">
        <f>G192</f>
        <v>12500</v>
      </c>
    </row>
    <row r="191" spans="1:7" ht="30" x14ac:dyDescent="0.25">
      <c r="A191" s="234" t="s">
        <v>160</v>
      </c>
      <c r="B191" s="156">
        <v>726</v>
      </c>
      <c r="C191" s="73" t="s">
        <v>440</v>
      </c>
      <c r="D191" s="227" t="s">
        <v>441</v>
      </c>
      <c r="E191" s="73"/>
      <c r="F191" s="73" t="s">
        <v>84</v>
      </c>
      <c r="G191" s="230">
        <f>G192</f>
        <v>12500</v>
      </c>
    </row>
    <row r="192" spans="1:7" ht="30" x14ac:dyDescent="0.25">
      <c r="A192" s="234" t="s">
        <v>159</v>
      </c>
      <c r="B192" s="156">
        <v>726</v>
      </c>
      <c r="C192" s="73" t="s">
        <v>440</v>
      </c>
      <c r="D192" s="227" t="s">
        <v>441</v>
      </c>
      <c r="E192" s="73"/>
      <c r="F192" s="73" t="s">
        <v>55</v>
      </c>
      <c r="G192" s="230">
        <v>12500</v>
      </c>
    </row>
    <row r="193" spans="1:7" ht="31.5" x14ac:dyDescent="0.3">
      <c r="A193" s="235" t="s">
        <v>438</v>
      </c>
      <c r="B193" s="212">
        <v>726</v>
      </c>
      <c r="C193" s="67" t="s">
        <v>442</v>
      </c>
      <c r="D193" s="236"/>
      <c r="E193" s="67"/>
      <c r="F193" s="67"/>
      <c r="G193" s="237">
        <f>G196</f>
        <v>29000</v>
      </c>
    </row>
    <row r="194" spans="1:7" x14ac:dyDescent="0.25">
      <c r="A194" s="234" t="s">
        <v>162</v>
      </c>
      <c r="B194" s="156">
        <v>726</v>
      </c>
      <c r="C194" s="73" t="s">
        <v>442</v>
      </c>
      <c r="D194" s="227" t="s">
        <v>441</v>
      </c>
      <c r="E194" s="73"/>
      <c r="F194" s="73"/>
      <c r="G194" s="230">
        <f>G196</f>
        <v>29000</v>
      </c>
    </row>
    <row r="195" spans="1:7" ht="30" x14ac:dyDescent="0.25">
      <c r="A195" s="234" t="s">
        <v>160</v>
      </c>
      <c r="B195" s="156">
        <v>726</v>
      </c>
      <c r="C195" s="73" t="s">
        <v>442</v>
      </c>
      <c r="D195" s="227" t="s">
        <v>441</v>
      </c>
      <c r="E195" s="73"/>
      <c r="F195" s="73" t="s">
        <v>84</v>
      </c>
      <c r="G195" s="230">
        <f>G196</f>
        <v>29000</v>
      </c>
    </row>
    <row r="196" spans="1:7" ht="30" x14ac:dyDescent="0.25">
      <c r="A196" s="234" t="s">
        <v>159</v>
      </c>
      <c r="B196" s="156">
        <v>726</v>
      </c>
      <c r="C196" s="73" t="s">
        <v>442</v>
      </c>
      <c r="D196" s="227" t="s">
        <v>441</v>
      </c>
      <c r="E196" s="73"/>
      <c r="F196" s="73" t="s">
        <v>55</v>
      </c>
      <c r="G196" s="230">
        <v>29000</v>
      </c>
    </row>
    <row r="197" spans="1:7" ht="15.75" x14ac:dyDescent="0.25">
      <c r="A197" s="118" t="s">
        <v>211</v>
      </c>
      <c r="B197" s="134">
        <v>726</v>
      </c>
      <c r="C197" s="67" t="s">
        <v>103</v>
      </c>
      <c r="D197" s="67"/>
      <c r="E197" s="67"/>
      <c r="F197" s="67"/>
      <c r="G197" s="148">
        <f>G198</f>
        <v>40187762.25</v>
      </c>
    </row>
    <row r="198" spans="1:7" ht="15.75" x14ac:dyDescent="0.25">
      <c r="A198" s="118" t="s">
        <v>212</v>
      </c>
      <c r="B198" s="134">
        <v>726</v>
      </c>
      <c r="C198" s="67" t="s">
        <v>104</v>
      </c>
      <c r="D198" s="67"/>
      <c r="E198" s="67"/>
      <c r="F198" s="67"/>
      <c r="G198" s="148">
        <f>G208+G199</f>
        <v>40187762.25</v>
      </c>
    </row>
    <row r="199" spans="1:7" ht="47.25" x14ac:dyDescent="0.25">
      <c r="A199" s="344" t="s">
        <v>459</v>
      </c>
      <c r="B199" s="345">
        <v>726</v>
      </c>
      <c r="C199" s="69" t="s">
        <v>104</v>
      </c>
      <c r="D199" s="76" t="s">
        <v>460</v>
      </c>
      <c r="E199" s="76"/>
      <c r="F199" s="76"/>
      <c r="G199" s="346">
        <f>G200+G204</f>
        <v>15739943.199999999</v>
      </c>
    </row>
    <row r="200" spans="1:7" ht="31.5" x14ac:dyDescent="0.3">
      <c r="A200" s="347" t="s">
        <v>461</v>
      </c>
      <c r="B200" s="345">
        <v>726</v>
      </c>
      <c r="C200" s="67" t="s">
        <v>104</v>
      </c>
      <c r="D200" s="75" t="s">
        <v>462</v>
      </c>
      <c r="E200" s="67" t="s">
        <v>7</v>
      </c>
      <c r="F200" s="67" t="s">
        <v>7</v>
      </c>
      <c r="G200" s="237">
        <f>G202</f>
        <v>15531609.199999999</v>
      </c>
    </row>
    <row r="201" spans="1:7" ht="30" x14ac:dyDescent="0.25">
      <c r="A201" s="348" t="s">
        <v>160</v>
      </c>
      <c r="B201" s="345">
        <v>726</v>
      </c>
      <c r="C201" s="73" t="s">
        <v>104</v>
      </c>
      <c r="D201" s="77" t="s">
        <v>462</v>
      </c>
      <c r="E201" s="73" t="s">
        <v>7</v>
      </c>
      <c r="F201" s="73" t="s">
        <v>7</v>
      </c>
      <c r="G201" s="230">
        <f>G203</f>
        <v>15531609.199999999</v>
      </c>
    </row>
    <row r="202" spans="1:7" ht="30" x14ac:dyDescent="0.25">
      <c r="A202" s="348" t="s">
        <v>159</v>
      </c>
      <c r="B202" s="345">
        <v>726</v>
      </c>
      <c r="C202" s="73" t="s">
        <v>104</v>
      </c>
      <c r="D202" s="77" t="s">
        <v>462</v>
      </c>
      <c r="E202" s="73" t="s">
        <v>84</v>
      </c>
      <c r="F202" s="73" t="s">
        <v>84</v>
      </c>
      <c r="G202" s="230">
        <f>G203</f>
        <v>15531609.199999999</v>
      </c>
    </row>
    <row r="203" spans="1:7" ht="30" x14ac:dyDescent="0.25">
      <c r="A203" s="348" t="s">
        <v>463</v>
      </c>
      <c r="B203" s="345">
        <v>726</v>
      </c>
      <c r="C203" s="73" t="s">
        <v>104</v>
      </c>
      <c r="D203" s="77" t="s">
        <v>462</v>
      </c>
      <c r="E203" s="73" t="s">
        <v>371</v>
      </c>
      <c r="F203" s="73" t="s">
        <v>371</v>
      </c>
      <c r="G203" s="230">
        <v>15531609.199999999</v>
      </c>
    </row>
    <row r="204" spans="1:7" ht="31.5" x14ac:dyDescent="0.25">
      <c r="A204" s="349" t="s">
        <v>464</v>
      </c>
      <c r="B204" s="350">
        <v>726</v>
      </c>
      <c r="C204" s="69" t="s">
        <v>104</v>
      </c>
      <c r="D204" s="76" t="s">
        <v>465</v>
      </c>
      <c r="E204" s="69"/>
      <c r="F204" s="69"/>
      <c r="G204" s="346">
        <f>G206</f>
        <v>208334</v>
      </c>
    </row>
    <row r="205" spans="1:7" ht="30" x14ac:dyDescent="0.25">
      <c r="A205" s="315" t="s">
        <v>160</v>
      </c>
      <c r="B205" s="345">
        <v>726</v>
      </c>
      <c r="C205" s="73" t="s">
        <v>104</v>
      </c>
      <c r="D205" s="77" t="s">
        <v>465</v>
      </c>
      <c r="E205" s="73" t="s">
        <v>7</v>
      </c>
      <c r="F205" s="73" t="s">
        <v>7</v>
      </c>
      <c r="G205" s="230">
        <f>G207</f>
        <v>208334</v>
      </c>
    </row>
    <row r="206" spans="1:7" ht="30" x14ac:dyDescent="0.25">
      <c r="A206" s="348" t="s">
        <v>159</v>
      </c>
      <c r="B206" s="345">
        <v>726</v>
      </c>
      <c r="C206" s="73" t="s">
        <v>104</v>
      </c>
      <c r="D206" s="77" t="s">
        <v>465</v>
      </c>
      <c r="E206" s="73" t="s">
        <v>84</v>
      </c>
      <c r="F206" s="73" t="s">
        <v>84</v>
      </c>
      <c r="G206" s="230">
        <f>G207</f>
        <v>208334</v>
      </c>
    </row>
    <row r="207" spans="1:7" x14ac:dyDescent="0.25">
      <c r="A207" s="121" t="s">
        <v>181</v>
      </c>
      <c r="B207" s="345">
        <v>726</v>
      </c>
      <c r="C207" s="73" t="s">
        <v>104</v>
      </c>
      <c r="D207" s="77" t="s">
        <v>465</v>
      </c>
      <c r="E207" s="73" t="s">
        <v>55</v>
      </c>
      <c r="F207" s="73" t="s">
        <v>55</v>
      </c>
      <c r="G207" s="230">
        <v>208334</v>
      </c>
    </row>
    <row r="208" spans="1:7" ht="18.75" customHeight="1" x14ac:dyDescent="0.25">
      <c r="A208" s="119" t="s">
        <v>174</v>
      </c>
      <c r="B208" s="135">
        <v>726</v>
      </c>
      <c r="C208" s="69" t="s">
        <v>104</v>
      </c>
      <c r="D208" s="69" t="s">
        <v>175</v>
      </c>
      <c r="E208" s="69"/>
      <c r="F208" s="69"/>
      <c r="G208" s="150">
        <f>G209</f>
        <v>24447819.050000001</v>
      </c>
    </row>
    <row r="209" spans="1:7" ht="32.25" customHeight="1" x14ac:dyDescent="0.25">
      <c r="A209" s="120" t="s">
        <v>176</v>
      </c>
      <c r="B209" s="136">
        <v>726</v>
      </c>
      <c r="C209" s="71" t="s">
        <v>104</v>
      </c>
      <c r="D209" s="71" t="s">
        <v>177</v>
      </c>
      <c r="E209" s="71"/>
      <c r="F209" s="71"/>
      <c r="G209" s="151">
        <f>G210</f>
        <v>24447819.050000001</v>
      </c>
    </row>
    <row r="210" spans="1:7" ht="32.25" customHeight="1" x14ac:dyDescent="0.25">
      <c r="A210" s="121" t="s">
        <v>178</v>
      </c>
      <c r="B210" s="137">
        <v>726</v>
      </c>
      <c r="C210" s="73" t="s">
        <v>104</v>
      </c>
      <c r="D210" s="73" t="s">
        <v>179</v>
      </c>
      <c r="E210" s="67"/>
      <c r="F210" s="67"/>
      <c r="G210" s="149">
        <f>G211</f>
        <v>24447819.050000001</v>
      </c>
    </row>
    <row r="211" spans="1:7" ht="30.75" customHeight="1" x14ac:dyDescent="0.25">
      <c r="A211" s="121" t="s">
        <v>360</v>
      </c>
      <c r="B211" s="137">
        <v>726</v>
      </c>
      <c r="C211" s="73" t="s">
        <v>104</v>
      </c>
      <c r="D211" s="73" t="s">
        <v>105</v>
      </c>
      <c r="E211" s="73"/>
      <c r="F211" s="73"/>
      <c r="G211" s="149">
        <f>G212+G217+G222</f>
        <v>24447819.050000001</v>
      </c>
    </row>
    <row r="212" spans="1:7" ht="61.5" customHeight="1" x14ac:dyDescent="0.25">
      <c r="A212" s="121" t="s">
        <v>149</v>
      </c>
      <c r="B212" s="137">
        <v>726</v>
      </c>
      <c r="C212" s="73" t="s">
        <v>104</v>
      </c>
      <c r="D212" s="73" t="s">
        <v>105</v>
      </c>
      <c r="E212" s="73" t="s">
        <v>50</v>
      </c>
      <c r="F212" s="73" t="s">
        <v>50</v>
      </c>
      <c r="G212" s="149">
        <f>G213</f>
        <v>19741012.530000001</v>
      </c>
    </row>
    <row r="213" spans="1:7" ht="16.5" customHeight="1" x14ac:dyDescent="0.25">
      <c r="A213" s="121" t="s">
        <v>164</v>
      </c>
      <c r="B213" s="137">
        <v>726</v>
      </c>
      <c r="C213" s="73" t="s">
        <v>104</v>
      </c>
      <c r="D213" s="73" t="s">
        <v>105</v>
      </c>
      <c r="E213" s="73" t="s">
        <v>142</v>
      </c>
      <c r="F213" s="73" t="s">
        <v>142</v>
      </c>
      <c r="G213" s="149">
        <f>G214+G215+G216</f>
        <v>19741012.530000001</v>
      </c>
    </row>
    <row r="214" spans="1:7" x14ac:dyDescent="0.25">
      <c r="A214" s="121" t="s">
        <v>190</v>
      </c>
      <c r="B214" s="137">
        <v>726</v>
      </c>
      <c r="C214" s="73" t="s">
        <v>104</v>
      </c>
      <c r="D214" s="73" t="s">
        <v>105</v>
      </c>
      <c r="E214" s="73" t="s">
        <v>141</v>
      </c>
      <c r="F214" s="73" t="s">
        <v>141</v>
      </c>
      <c r="G214" s="149">
        <v>14781964.710000001</v>
      </c>
    </row>
    <row r="215" spans="1:7" ht="29.25" hidden="1" customHeight="1" x14ac:dyDescent="0.25">
      <c r="A215" s="325" t="s">
        <v>368</v>
      </c>
      <c r="B215" s="351">
        <v>726</v>
      </c>
      <c r="C215" s="323" t="s">
        <v>104</v>
      </c>
      <c r="D215" s="323" t="s">
        <v>105</v>
      </c>
      <c r="E215" s="323" t="s">
        <v>143</v>
      </c>
      <c r="F215" s="323" t="s">
        <v>143</v>
      </c>
      <c r="G215" s="352">
        <v>0</v>
      </c>
    </row>
    <row r="216" spans="1:7" ht="30.75" customHeight="1" x14ac:dyDescent="0.25">
      <c r="A216" s="121" t="s">
        <v>369</v>
      </c>
      <c r="B216" s="137">
        <v>726</v>
      </c>
      <c r="C216" s="73" t="s">
        <v>104</v>
      </c>
      <c r="D216" s="73" t="s">
        <v>105</v>
      </c>
      <c r="E216" s="73" t="s">
        <v>144</v>
      </c>
      <c r="F216" s="73" t="s">
        <v>144</v>
      </c>
      <c r="G216" s="149">
        <v>4959047.82</v>
      </c>
    </row>
    <row r="217" spans="1:7" ht="31.5" customHeight="1" x14ac:dyDescent="0.25">
      <c r="A217" s="121" t="s">
        <v>160</v>
      </c>
      <c r="B217" s="137">
        <v>726</v>
      </c>
      <c r="C217" s="73" t="s">
        <v>104</v>
      </c>
      <c r="D217" s="73" t="s">
        <v>105</v>
      </c>
      <c r="E217" s="73" t="s">
        <v>7</v>
      </c>
      <c r="F217" s="73" t="s">
        <v>7</v>
      </c>
      <c r="G217" s="149">
        <f>G218</f>
        <v>4695386.29</v>
      </c>
    </row>
    <row r="218" spans="1:7" ht="33" customHeight="1" x14ac:dyDescent="0.25">
      <c r="A218" s="121" t="s">
        <v>159</v>
      </c>
      <c r="B218" s="137">
        <v>726</v>
      </c>
      <c r="C218" s="73" t="s">
        <v>104</v>
      </c>
      <c r="D218" s="73" t="s">
        <v>105</v>
      </c>
      <c r="E218" s="73" t="s">
        <v>84</v>
      </c>
      <c r="F218" s="73" t="s">
        <v>84</v>
      </c>
      <c r="G218" s="149">
        <f>G220+G219+G221</f>
        <v>4695386.29</v>
      </c>
    </row>
    <row r="219" spans="1:7" ht="29.25" hidden="1" customHeight="1" x14ac:dyDescent="0.25">
      <c r="A219" s="325" t="s">
        <v>370</v>
      </c>
      <c r="B219" s="351">
        <v>726</v>
      </c>
      <c r="C219" s="323" t="s">
        <v>104</v>
      </c>
      <c r="D219" s="323" t="s">
        <v>105</v>
      </c>
      <c r="E219" s="323" t="s">
        <v>371</v>
      </c>
      <c r="F219" s="323" t="s">
        <v>371</v>
      </c>
      <c r="G219" s="352">
        <v>0</v>
      </c>
    </row>
    <row r="220" spans="1:7" x14ac:dyDescent="0.25">
      <c r="A220" s="121" t="s">
        <v>181</v>
      </c>
      <c r="B220" s="137">
        <v>726</v>
      </c>
      <c r="C220" s="73" t="s">
        <v>104</v>
      </c>
      <c r="D220" s="73" t="s">
        <v>105</v>
      </c>
      <c r="E220" s="73" t="s">
        <v>55</v>
      </c>
      <c r="F220" s="73" t="s">
        <v>55</v>
      </c>
      <c r="G220" s="149">
        <v>1913054.73</v>
      </c>
    </row>
    <row r="221" spans="1:7" x14ac:dyDescent="0.25">
      <c r="A221" s="121" t="s">
        <v>385</v>
      </c>
      <c r="B221" s="137">
        <v>726</v>
      </c>
      <c r="C221" s="73" t="s">
        <v>104</v>
      </c>
      <c r="D221" s="73" t="s">
        <v>105</v>
      </c>
      <c r="E221" s="73"/>
      <c r="F221" s="73" t="s">
        <v>379</v>
      </c>
      <c r="G221" s="149">
        <v>2782331.56</v>
      </c>
    </row>
    <row r="222" spans="1:7" x14ac:dyDescent="0.25">
      <c r="A222" s="121" t="s">
        <v>153</v>
      </c>
      <c r="B222" s="137">
        <v>726</v>
      </c>
      <c r="C222" s="73" t="s">
        <v>104</v>
      </c>
      <c r="D222" s="73" t="s">
        <v>105</v>
      </c>
      <c r="E222" s="73" t="s">
        <v>52</v>
      </c>
      <c r="F222" s="73" t="s">
        <v>52</v>
      </c>
      <c r="G222" s="149">
        <f>G223</f>
        <v>11420.23</v>
      </c>
    </row>
    <row r="223" spans="1:7" ht="21" customHeight="1" x14ac:dyDescent="0.25">
      <c r="A223" s="121" t="s">
        <v>156</v>
      </c>
      <c r="B223" s="137">
        <v>726</v>
      </c>
      <c r="C223" s="73" t="s">
        <v>104</v>
      </c>
      <c r="D223" s="73" t="s">
        <v>105</v>
      </c>
      <c r="E223" s="73" t="s">
        <v>86</v>
      </c>
      <c r="F223" s="73" t="s">
        <v>86</v>
      </c>
      <c r="G223" s="149">
        <f>G224+G225</f>
        <v>11420.23</v>
      </c>
    </row>
    <row r="224" spans="1:7" x14ac:dyDescent="0.25">
      <c r="A224" s="121" t="s">
        <v>183</v>
      </c>
      <c r="B224" s="137">
        <v>726</v>
      </c>
      <c r="C224" s="73" t="s">
        <v>104</v>
      </c>
      <c r="D224" s="73" t="s">
        <v>105</v>
      </c>
      <c r="E224" s="73" t="s">
        <v>56</v>
      </c>
      <c r="F224" s="73" t="s">
        <v>56</v>
      </c>
      <c r="G224" s="153">
        <v>2400</v>
      </c>
    </row>
    <row r="225" spans="1:7" x14ac:dyDescent="0.25">
      <c r="A225" s="121" t="s">
        <v>157</v>
      </c>
      <c r="B225" s="137">
        <v>726</v>
      </c>
      <c r="C225" s="73" t="s">
        <v>104</v>
      </c>
      <c r="D225" s="73" t="s">
        <v>105</v>
      </c>
      <c r="E225" s="73" t="s">
        <v>87</v>
      </c>
      <c r="F225" s="73" t="s">
        <v>87</v>
      </c>
      <c r="G225" s="153">
        <v>9020.23</v>
      </c>
    </row>
    <row r="226" spans="1:7" ht="15.75" x14ac:dyDescent="0.25">
      <c r="A226" s="118" t="s">
        <v>19</v>
      </c>
      <c r="B226" s="134">
        <v>726</v>
      </c>
      <c r="C226" s="67" t="s">
        <v>106</v>
      </c>
      <c r="D226" s="67"/>
      <c r="E226" s="67"/>
      <c r="F226" s="67"/>
      <c r="G226" s="148">
        <f>G230</f>
        <v>731424</v>
      </c>
    </row>
    <row r="227" spans="1:7" ht="15.75" x14ac:dyDescent="0.25">
      <c r="A227" s="118" t="s">
        <v>46</v>
      </c>
      <c r="B227" s="134">
        <v>726</v>
      </c>
      <c r="C227" s="67" t="s">
        <v>107</v>
      </c>
      <c r="D227" s="67"/>
      <c r="E227" s="67"/>
      <c r="F227" s="67"/>
      <c r="G227" s="148">
        <f t="shared" ref="G227:G230" si="5">G228</f>
        <v>731424</v>
      </c>
    </row>
    <row r="228" spans="1:7" ht="15" customHeight="1" x14ac:dyDescent="0.25">
      <c r="A228" s="119" t="s">
        <v>174</v>
      </c>
      <c r="B228" s="135">
        <v>726</v>
      </c>
      <c r="C228" s="69" t="s">
        <v>107</v>
      </c>
      <c r="D228" s="69" t="s">
        <v>175</v>
      </c>
      <c r="E228" s="69"/>
      <c r="F228" s="69"/>
      <c r="G228" s="151">
        <f t="shared" si="5"/>
        <v>731424</v>
      </c>
    </row>
    <row r="229" spans="1:7" ht="33" customHeight="1" x14ac:dyDescent="0.25">
      <c r="A229" s="120" t="s">
        <v>176</v>
      </c>
      <c r="B229" s="136">
        <v>726</v>
      </c>
      <c r="C229" s="71" t="s">
        <v>107</v>
      </c>
      <c r="D229" s="71" t="s">
        <v>177</v>
      </c>
      <c r="E229" s="71"/>
      <c r="F229" s="71"/>
      <c r="G229" s="151">
        <f t="shared" si="5"/>
        <v>731424</v>
      </c>
    </row>
    <row r="230" spans="1:7" ht="30" customHeight="1" x14ac:dyDescent="0.25">
      <c r="A230" s="121" t="s">
        <v>178</v>
      </c>
      <c r="B230" s="137">
        <v>726</v>
      </c>
      <c r="C230" s="73" t="s">
        <v>107</v>
      </c>
      <c r="D230" s="73" t="s">
        <v>179</v>
      </c>
      <c r="E230" s="73"/>
      <c r="F230" s="73"/>
      <c r="G230" s="149">
        <f t="shared" si="5"/>
        <v>731424</v>
      </c>
    </row>
    <row r="231" spans="1:7" ht="15.75" customHeight="1" x14ac:dyDescent="0.25">
      <c r="A231" s="121" t="s">
        <v>165</v>
      </c>
      <c r="B231" s="137">
        <v>726</v>
      </c>
      <c r="C231" s="73" t="s">
        <v>107</v>
      </c>
      <c r="D231" s="73" t="s">
        <v>108</v>
      </c>
      <c r="E231" s="73"/>
      <c r="F231" s="73"/>
      <c r="G231" s="149">
        <f>G232</f>
        <v>731424</v>
      </c>
    </row>
    <row r="232" spans="1:7" ht="13.5" customHeight="1" x14ac:dyDescent="0.25">
      <c r="A232" s="121" t="s">
        <v>152</v>
      </c>
      <c r="B232" s="137">
        <v>726</v>
      </c>
      <c r="C232" s="73" t="s">
        <v>107</v>
      </c>
      <c r="D232" s="73" t="s">
        <v>108</v>
      </c>
      <c r="E232" s="73" t="s">
        <v>9</v>
      </c>
      <c r="F232" s="73" t="s">
        <v>9</v>
      </c>
      <c r="G232" s="149">
        <f>G233</f>
        <v>731424</v>
      </c>
    </row>
    <row r="233" spans="1:7" ht="15" customHeight="1" x14ac:dyDescent="0.25">
      <c r="A233" s="121" t="s">
        <v>166</v>
      </c>
      <c r="B233" s="137">
        <v>726</v>
      </c>
      <c r="C233" s="73" t="s">
        <v>107</v>
      </c>
      <c r="D233" s="73" t="s">
        <v>108</v>
      </c>
      <c r="E233" s="73" t="s">
        <v>57</v>
      </c>
      <c r="F233" s="73" t="s">
        <v>57</v>
      </c>
      <c r="G233" s="149">
        <v>731424</v>
      </c>
    </row>
    <row r="234" spans="1:7" ht="17.25" customHeight="1" x14ac:dyDescent="0.25">
      <c r="A234" s="124" t="s">
        <v>47</v>
      </c>
      <c r="B234" s="138"/>
      <c r="C234" s="67" t="s">
        <v>109</v>
      </c>
      <c r="D234" s="67"/>
      <c r="E234" s="67"/>
      <c r="F234" s="67"/>
      <c r="G234" s="148">
        <f t="shared" ref="G234:G238" si="6">G235</f>
        <v>51068.6</v>
      </c>
    </row>
    <row r="235" spans="1:7" ht="32.25" customHeight="1" x14ac:dyDescent="0.25">
      <c r="A235" s="124" t="s">
        <v>49</v>
      </c>
      <c r="B235" s="138">
        <v>726</v>
      </c>
      <c r="C235" s="67" t="s">
        <v>110</v>
      </c>
      <c r="D235" s="67"/>
      <c r="E235" s="67"/>
      <c r="F235" s="67"/>
      <c r="G235" s="148">
        <f t="shared" si="6"/>
        <v>51068.6</v>
      </c>
    </row>
    <row r="236" spans="1:7" ht="17.25" customHeight="1" x14ac:dyDescent="0.25">
      <c r="A236" s="119" t="s">
        <v>174</v>
      </c>
      <c r="B236" s="135">
        <v>726</v>
      </c>
      <c r="C236" s="69" t="s">
        <v>110</v>
      </c>
      <c r="D236" s="69" t="s">
        <v>175</v>
      </c>
      <c r="E236" s="69"/>
      <c r="F236" s="69"/>
      <c r="G236" s="149">
        <f t="shared" si="6"/>
        <v>51068.6</v>
      </c>
    </row>
    <row r="237" spans="1:7" ht="32.25" customHeight="1" x14ac:dyDescent="0.25">
      <c r="A237" s="120" t="s">
        <v>176</v>
      </c>
      <c r="B237" s="136">
        <v>726</v>
      </c>
      <c r="C237" s="73" t="s">
        <v>110</v>
      </c>
      <c r="D237" s="71" t="s">
        <v>177</v>
      </c>
      <c r="E237" s="73"/>
      <c r="F237" s="73"/>
      <c r="G237" s="149">
        <f t="shared" si="6"/>
        <v>51068.6</v>
      </c>
    </row>
    <row r="238" spans="1:7" ht="30.75" customHeight="1" x14ac:dyDescent="0.25">
      <c r="A238" s="121" t="s">
        <v>178</v>
      </c>
      <c r="B238" s="137">
        <v>726</v>
      </c>
      <c r="C238" s="73" t="s">
        <v>110</v>
      </c>
      <c r="D238" s="73" t="s">
        <v>179</v>
      </c>
      <c r="E238" s="73"/>
      <c r="F238" s="73"/>
      <c r="G238" s="149">
        <f t="shared" si="6"/>
        <v>51068.6</v>
      </c>
    </row>
    <row r="239" spans="1:7" x14ac:dyDescent="0.25">
      <c r="A239" s="126" t="s">
        <v>215</v>
      </c>
      <c r="B239" s="141">
        <v>726</v>
      </c>
      <c r="C239" s="73" t="s">
        <v>110</v>
      </c>
      <c r="D239" s="73" t="s">
        <v>111</v>
      </c>
      <c r="E239" s="73"/>
      <c r="F239" s="73"/>
      <c r="G239" s="149">
        <f>G241</f>
        <v>51068.6</v>
      </c>
    </row>
    <row r="240" spans="1:7" ht="15.75" customHeight="1" x14ac:dyDescent="0.25">
      <c r="A240" s="126" t="s">
        <v>216</v>
      </c>
      <c r="B240" s="141">
        <v>726</v>
      </c>
      <c r="C240" s="73" t="s">
        <v>110</v>
      </c>
      <c r="D240" s="73" t="s">
        <v>111</v>
      </c>
      <c r="E240" s="73" t="s">
        <v>53</v>
      </c>
      <c r="F240" s="73" t="s">
        <v>53</v>
      </c>
      <c r="G240" s="149">
        <f>G241</f>
        <v>51068.6</v>
      </c>
    </row>
    <row r="241" spans="1:7" x14ac:dyDescent="0.25">
      <c r="A241" s="126" t="s">
        <v>215</v>
      </c>
      <c r="B241" s="141">
        <v>726</v>
      </c>
      <c r="C241" s="73" t="s">
        <v>110</v>
      </c>
      <c r="D241" s="73" t="s">
        <v>111</v>
      </c>
      <c r="E241" s="73" t="s">
        <v>58</v>
      </c>
      <c r="F241" s="73" t="s">
        <v>58</v>
      </c>
      <c r="G241" s="149">
        <v>51068.6</v>
      </c>
    </row>
    <row r="242" spans="1:7" ht="33" customHeight="1" x14ac:dyDescent="0.25">
      <c r="A242" s="118" t="s">
        <v>217</v>
      </c>
      <c r="B242" s="134">
        <v>726</v>
      </c>
      <c r="C242" s="67" t="s">
        <v>112</v>
      </c>
      <c r="D242" s="67"/>
      <c r="E242" s="67"/>
      <c r="F242" s="67"/>
      <c r="G242" s="148">
        <f t="shared" ref="G242:G248" si="7">G243</f>
        <v>253615.28</v>
      </c>
    </row>
    <row r="243" spans="1:7" ht="17.25" customHeight="1" x14ac:dyDescent="0.25">
      <c r="A243" s="118" t="s">
        <v>40</v>
      </c>
      <c r="B243" s="134">
        <v>726</v>
      </c>
      <c r="C243" s="75" t="s">
        <v>113</v>
      </c>
      <c r="D243" s="67"/>
      <c r="E243" s="75"/>
      <c r="F243" s="75"/>
      <c r="G243" s="148">
        <f t="shared" si="7"/>
        <v>253615.28</v>
      </c>
    </row>
    <row r="244" spans="1:7" ht="20.25" customHeight="1" x14ac:dyDescent="0.25">
      <c r="A244" s="119" t="s">
        <v>174</v>
      </c>
      <c r="B244" s="135">
        <v>726</v>
      </c>
      <c r="C244" s="76" t="s">
        <v>113</v>
      </c>
      <c r="D244" s="69" t="s">
        <v>175</v>
      </c>
      <c r="E244" s="69"/>
      <c r="F244" s="69"/>
      <c r="G244" s="150">
        <f t="shared" si="7"/>
        <v>253615.28</v>
      </c>
    </row>
    <row r="245" spans="1:7" ht="36.75" customHeight="1" x14ac:dyDescent="0.25">
      <c r="A245" s="120" t="s">
        <v>176</v>
      </c>
      <c r="B245" s="136">
        <v>726</v>
      </c>
      <c r="C245" s="78" t="s">
        <v>113</v>
      </c>
      <c r="D245" s="71" t="s">
        <v>177</v>
      </c>
      <c r="E245" s="78"/>
      <c r="F245" s="78"/>
      <c r="G245" s="151">
        <f t="shared" si="7"/>
        <v>253615.28</v>
      </c>
    </row>
    <row r="246" spans="1:7" ht="32.25" customHeight="1" x14ac:dyDescent="0.25">
      <c r="A246" s="121" t="s">
        <v>178</v>
      </c>
      <c r="B246" s="137">
        <v>726</v>
      </c>
      <c r="C246" s="77" t="s">
        <v>113</v>
      </c>
      <c r="D246" s="73" t="s">
        <v>179</v>
      </c>
      <c r="E246" s="77"/>
      <c r="F246" s="77"/>
      <c r="G246" s="149">
        <f t="shared" si="7"/>
        <v>253615.28</v>
      </c>
    </row>
    <row r="247" spans="1:7" x14ac:dyDescent="0.25">
      <c r="A247" s="121" t="s">
        <v>147</v>
      </c>
      <c r="B247" s="137">
        <v>726</v>
      </c>
      <c r="C247" s="77" t="s">
        <v>113</v>
      </c>
      <c r="D247" s="73" t="s">
        <v>145</v>
      </c>
      <c r="E247" s="77"/>
      <c r="F247" s="77"/>
      <c r="G247" s="149">
        <f t="shared" si="7"/>
        <v>253615.28</v>
      </c>
    </row>
    <row r="248" spans="1:7" x14ac:dyDescent="0.25">
      <c r="A248" s="121" t="s">
        <v>218</v>
      </c>
      <c r="B248" s="137">
        <v>726</v>
      </c>
      <c r="C248" s="77" t="s">
        <v>113</v>
      </c>
      <c r="D248" s="73" t="s">
        <v>145</v>
      </c>
      <c r="E248" s="77" t="s">
        <v>29</v>
      </c>
      <c r="F248" s="77" t="s">
        <v>29</v>
      </c>
      <c r="G248" s="149">
        <f t="shared" si="7"/>
        <v>253615.28</v>
      </c>
    </row>
    <row r="249" spans="1:7" ht="15.75" thickBot="1" x14ac:dyDescent="0.3">
      <c r="A249" s="127" t="s">
        <v>147</v>
      </c>
      <c r="B249" s="142">
        <v>726</v>
      </c>
      <c r="C249" s="80" t="s">
        <v>113</v>
      </c>
      <c r="D249" s="79" t="s">
        <v>145</v>
      </c>
      <c r="E249" s="80" t="s">
        <v>59</v>
      </c>
      <c r="F249" s="80" t="s">
        <v>59</v>
      </c>
      <c r="G249" s="155">
        <v>253615.28</v>
      </c>
    </row>
    <row r="250" spans="1:7" ht="15.75" thickBot="1" x14ac:dyDescent="0.3">
      <c r="A250" s="81" t="s">
        <v>71</v>
      </c>
      <c r="B250" s="82" t="s">
        <v>72</v>
      </c>
      <c r="C250" s="83" t="s">
        <v>70</v>
      </c>
      <c r="D250" s="84" t="s">
        <v>70</v>
      </c>
      <c r="E250" s="85">
        <v>3791092</v>
      </c>
      <c r="F250" s="84" t="s">
        <v>70</v>
      </c>
      <c r="G250" s="145">
        <v>3541619.06</v>
      </c>
    </row>
  </sheetData>
  <mergeCells count="11">
    <mergeCell ref="C7:C9"/>
    <mergeCell ref="F7:F9"/>
    <mergeCell ref="D2:G2"/>
    <mergeCell ref="D1:G1"/>
    <mergeCell ref="A5:G5"/>
    <mergeCell ref="A7:A9"/>
    <mergeCell ref="B7:B9"/>
    <mergeCell ref="D7:D9"/>
    <mergeCell ref="E7:E9"/>
    <mergeCell ref="G7:G9"/>
    <mergeCell ref="C3:G3"/>
  </mergeCells>
  <pageMargins left="0.78740157480314965" right="0.19685039370078741" top="0.74803149606299213" bottom="0.74803149606299213" header="0" footer="0"/>
  <pageSetup paperSize="9" scale="62" fitToWidth="0" fitToHeight="0" orientation="portrait" r:id="rId1"/>
  <rowBreaks count="3" manualBreakCount="3">
    <brk id="94" max="6" man="1"/>
    <brk id="135" max="16383" man="1"/>
    <brk id="18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zoomScaleNormal="100" workbookViewId="0">
      <selection activeCell="A7" sqref="A7:D7"/>
    </sheetView>
  </sheetViews>
  <sheetFormatPr defaultRowHeight="12.75" x14ac:dyDescent="0.2"/>
  <cols>
    <col min="1" max="1" width="78.7109375" customWidth="1"/>
    <col min="2" max="2" width="7.42578125" customWidth="1"/>
    <col min="3" max="3" width="5.7109375" customWidth="1"/>
    <col min="4" max="4" width="24" customWidth="1"/>
  </cols>
  <sheetData>
    <row r="1" spans="1:14" ht="15" x14ac:dyDescent="0.25">
      <c r="A1" s="61"/>
      <c r="B1" s="253" t="s">
        <v>117</v>
      </c>
      <c r="C1" s="253"/>
      <c r="D1" s="253"/>
    </row>
    <row r="2" spans="1:14" ht="28.5" customHeight="1" x14ac:dyDescent="0.25">
      <c r="A2" s="62"/>
      <c r="B2" s="283" t="s">
        <v>41</v>
      </c>
      <c r="C2" s="284"/>
      <c r="D2" s="284"/>
    </row>
    <row r="3" spans="1:14" ht="12.75" customHeight="1" x14ac:dyDescent="0.2">
      <c r="A3" s="253" t="s">
        <v>223</v>
      </c>
      <c r="B3" s="253"/>
      <c r="C3" s="253"/>
      <c r="D3" s="253"/>
    </row>
    <row r="4" spans="1:14" ht="14.45" hidden="1" customHeight="1" x14ac:dyDescent="0.2">
      <c r="A4" s="253"/>
      <c r="B4" s="253"/>
      <c r="C4" s="253"/>
      <c r="D4" s="253"/>
    </row>
    <row r="5" spans="1:14" ht="6.6" customHeight="1" x14ac:dyDescent="0.2">
      <c r="A5" s="253"/>
      <c r="B5" s="253"/>
      <c r="C5" s="253"/>
      <c r="D5" s="253"/>
    </row>
    <row r="6" spans="1:14" ht="15" customHeight="1" x14ac:dyDescent="0.25">
      <c r="A6" s="21"/>
      <c r="B6" s="63"/>
      <c r="C6" s="63"/>
      <c r="D6" s="63"/>
    </row>
    <row r="7" spans="1:14" ht="51" customHeight="1" x14ac:dyDescent="0.25">
      <c r="A7" s="250" t="s">
        <v>452</v>
      </c>
      <c r="B7" s="250"/>
      <c r="C7" s="250"/>
      <c r="D7" s="250"/>
      <c r="E7" s="3"/>
      <c r="F7" s="3"/>
      <c r="G7" s="2"/>
      <c r="H7" s="2"/>
      <c r="I7" s="2"/>
      <c r="J7" s="2"/>
      <c r="K7" s="2"/>
      <c r="L7" s="2"/>
      <c r="M7" s="2"/>
      <c r="N7" s="2"/>
    </row>
    <row r="8" spans="1:14" ht="13.5" customHeight="1" x14ac:dyDescent="0.25">
      <c r="A8" s="21"/>
      <c r="B8" s="21"/>
      <c r="C8" s="280"/>
      <c r="D8" s="280"/>
    </row>
    <row r="9" spans="1:14" ht="45.75" customHeight="1" x14ac:dyDescent="0.2">
      <c r="A9" s="157" t="s">
        <v>0</v>
      </c>
      <c r="B9" s="157" t="s">
        <v>1</v>
      </c>
      <c r="C9" s="157" t="s">
        <v>115</v>
      </c>
      <c r="D9" s="156" t="s">
        <v>67</v>
      </c>
    </row>
    <row r="10" spans="1:14" ht="21.75" customHeight="1" x14ac:dyDescent="0.2">
      <c r="A10" s="242" t="s">
        <v>2</v>
      </c>
      <c r="B10" s="88" t="s">
        <v>3</v>
      </c>
      <c r="C10" s="89"/>
      <c r="D10" s="100">
        <f>'Выпол расх 2023г 2 прил'!G12</f>
        <v>39456763.159999996</v>
      </c>
      <c r="H10" t="s">
        <v>116</v>
      </c>
    </row>
    <row r="11" spans="1:14" ht="30" x14ac:dyDescent="0.2">
      <c r="A11" s="243" t="s">
        <v>22</v>
      </c>
      <c r="B11" s="90" t="s">
        <v>3</v>
      </c>
      <c r="C11" s="90" t="s">
        <v>6</v>
      </c>
      <c r="D11" s="101">
        <f>'Выпол расх 2023г 2 прил'!G13</f>
        <v>3074328.23</v>
      </c>
    </row>
    <row r="12" spans="1:14" ht="45" hidden="1" x14ac:dyDescent="0.2">
      <c r="A12" s="243" t="s">
        <v>28</v>
      </c>
      <c r="B12" s="90" t="s">
        <v>3</v>
      </c>
      <c r="C12" s="90" t="s">
        <v>13</v>
      </c>
      <c r="D12" s="101">
        <v>0</v>
      </c>
    </row>
    <row r="13" spans="1:14" ht="45" x14ac:dyDescent="0.2">
      <c r="A13" s="99" t="s">
        <v>51</v>
      </c>
      <c r="B13" s="73" t="s">
        <v>3</v>
      </c>
      <c r="C13" s="73" t="s">
        <v>8</v>
      </c>
      <c r="D13" s="101">
        <f>'Выпол расх 2023г 2 прил'!G22</f>
        <v>26494363.199999999</v>
      </c>
    </row>
    <row r="14" spans="1:14" ht="15" hidden="1" x14ac:dyDescent="0.2">
      <c r="A14" s="99" t="s">
        <v>26</v>
      </c>
      <c r="B14" s="73" t="s">
        <v>3</v>
      </c>
      <c r="C14" s="73" t="s">
        <v>24</v>
      </c>
      <c r="D14" s="101">
        <f>'Выпол расх 2023г 2 прил'!G51</f>
        <v>0</v>
      </c>
    </row>
    <row r="15" spans="1:14" ht="15.75" hidden="1" customHeight="1" x14ac:dyDescent="0.2">
      <c r="A15" s="99" t="s">
        <v>11</v>
      </c>
      <c r="B15" s="73" t="s">
        <v>3</v>
      </c>
      <c r="C15" s="73" t="s">
        <v>21</v>
      </c>
      <c r="D15" s="101">
        <f>'Выпол расх 2023г 2 прил'!G58</f>
        <v>0</v>
      </c>
    </row>
    <row r="16" spans="1:14" ht="15.6" customHeight="1" x14ac:dyDescent="0.2">
      <c r="A16" s="99" t="s">
        <v>12</v>
      </c>
      <c r="B16" s="73" t="s">
        <v>3</v>
      </c>
      <c r="C16" s="92" t="s">
        <v>48</v>
      </c>
      <c r="D16" s="101">
        <f>'Выпол расх 2023г 2 прил'!G66</f>
        <v>9882996.7300000004</v>
      </c>
    </row>
    <row r="17" spans="1:4" ht="15.75" customHeight="1" x14ac:dyDescent="0.2">
      <c r="A17" s="244" t="s">
        <v>30</v>
      </c>
      <c r="B17" s="67" t="s">
        <v>6</v>
      </c>
      <c r="C17" s="93"/>
      <c r="D17" s="86">
        <f>'Выпол расх 2023г 2 прил'!G86</f>
        <v>457800</v>
      </c>
    </row>
    <row r="18" spans="1:4" ht="15" x14ac:dyDescent="0.2">
      <c r="A18" s="99" t="s">
        <v>27</v>
      </c>
      <c r="B18" s="73" t="s">
        <v>6</v>
      </c>
      <c r="C18" s="73" t="s">
        <v>13</v>
      </c>
      <c r="D18" s="87">
        <v>457800</v>
      </c>
    </row>
    <row r="19" spans="1:4" ht="15.75" x14ac:dyDescent="0.2">
      <c r="A19" s="245" t="s">
        <v>37</v>
      </c>
      <c r="B19" s="67" t="s">
        <v>13</v>
      </c>
      <c r="C19" s="93"/>
      <c r="D19" s="86">
        <f>'Выпол расх 2023г 2 прил'!G103</f>
        <v>510217</v>
      </c>
    </row>
    <row r="20" spans="1:4" ht="15" x14ac:dyDescent="0.2">
      <c r="A20" s="121" t="s">
        <v>36</v>
      </c>
      <c r="B20" s="73" t="s">
        <v>13</v>
      </c>
      <c r="C20" s="73" t="s">
        <v>20</v>
      </c>
      <c r="D20" s="87">
        <f>'Выпол расх 2023г 2 прил'!G103</f>
        <v>510217</v>
      </c>
    </row>
    <row r="21" spans="1:4" ht="15" customHeight="1" x14ac:dyDescent="0.2">
      <c r="A21" s="244" t="s">
        <v>35</v>
      </c>
      <c r="B21" s="67" t="s">
        <v>8</v>
      </c>
      <c r="C21" s="93"/>
      <c r="D21" s="86">
        <f>D23+D22</f>
        <v>2602764.5699999998</v>
      </c>
    </row>
    <row r="22" spans="1:4" ht="14.25" customHeight="1" x14ac:dyDescent="0.2">
      <c r="A22" s="121" t="s">
        <v>44</v>
      </c>
      <c r="B22" s="73" t="s">
        <v>8</v>
      </c>
      <c r="C22" s="92" t="s">
        <v>45</v>
      </c>
      <c r="D22" s="87">
        <f>'Выпол расх 2023г 2 прил'!G116</f>
        <v>1253665.57</v>
      </c>
    </row>
    <row r="23" spans="1:4" ht="29.25" customHeight="1" x14ac:dyDescent="0.2">
      <c r="A23" s="121" t="s">
        <v>34</v>
      </c>
      <c r="B23" s="73" t="s">
        <v>8</v>
      </c>
      <c r="C23" s="73" t="s">
        <v>10</v>
      </c>
      <c r="D23" s="87">
        <f>'Выпол расх 2023г 2 прил'!G122</f>
        <v>1349099</v>
      </c>
    </row>
    <row r="24" spans="1:4" ht="15.75" customHeight="1" x14ac:dyDescent="0.2">
      <c r="A24" s="244" t="s">
        <v>31</v>
      </c>
      <c r="B24" s="67" t="s">
        <v>15</v>
      </c>
      <c r="C24" s="93"/>
      <c r="D24" s="86">
        <f>D25+D27+D26</f>
        <v>9475840.7200000007</v>
      </c>
    </row>
    <row r="25" spans="1:4" ht="17.25" hidden="1" customHeight="1" x14ac:dyDescent="0.2">
      <c r="A25" s="246" t="s">
        <v>16</v>
      </c>
      <c r="B25" s="75" t="s">
        <v>15</v>
      </c>
      <c r="C25" s="75" t="s">
        <v>3</v>
      </c>
      <c r="D25" s="86"/>
    </row>
    <row r="26" spans="1:4" ht="15.75" hidden="1" customHeight="1" x14ac:dyDescent="0.2">
      <c r="A26" s="246" t="s">
        <v>17</v>
      </c>
      <c r="B26" s="75" t="s">
        <v>15</v>
      </c>
      <c r="C26" s="75" t="s">
        <v>6</v>
      </c>
      <c r="D26" s="86"/>
    </row>
    <row r="27" spans="1:4" ht="15" customHeight="1" x14ac:dyDescent="0.2">
      <c r="A27" s="247" t="s">
        <v>25</v>
      </c>
      <c r="B27" s="73" t="s">
        <v>15</v>
      </c>
      <c r="C27" s="73" t="s">
        <v>13</v>
      </c>
      <c r="D27" s="87">
        <f>'Выпол расх 2023г 2 прил'!G137</f>
        <v>9475840.7200000007</v>
      </c>
    </row>
    <row r="28" spans="1:4" ht="15" customHeight="1" x14ac:dyDescent="0.2">
      <c r="A28" s="238" t="s">
        <v>426</v>
      </c>
      <c r="B28" s="67" t="s">
        <v>443</v>
      </c>
      <c r="C28" s="67"/>
      <c r="D28" s="86">
        <f>'Выпол расх 2023г 2 прил'!G179</f>
        <v>1127083.3999999999</v>
      </c>
    </row>
    <row r="29" spans="1:4" ht="15" customHeight="1" x14ac:dyDescent="0.2">
      <c r="A29" s="239" t="s">
        <v>427</v>
      </c>
      <c r="B29" s="73" t="s">
        <v>443</v>
      </c>
      <c r="C29" s="73" t="s">
        <v>15</v>
      </c>
      <c r="D29" s="87">
        <f>D28</f>
        <v>1127083.3999999999</v>
      </c>
    </row>
    <row r="30" spans="1:4" ht="15" customHeight="1" x14ac:dyDescent="0.2">
      <c r="A30" s="118" t="s">
        <v>436</v>
      </c>
      <c r="B30" s="67" t="s">
        <v>24</v>
      </c>
      <c r="C30" s="67"/>
      <c r="D30" s="86">
        <f>'Выпол расх 2023г 2 прил'!G188</f>
        <v>41500</v>
      </c>
    </row>
    <row r="31" spans="1:4" ht="15" customHeight="1" x14ac:dyDescent="0.2">
      <c r="A31" s="247" t="s">
        <v>437</v>
      </c>
      <c r="B31" s="73" t="s">
        <v>24</v>
      </c>
      <c r="C31" s="73" t="s">
        <v>8</v>
      </c>
      <c r="D31" s="87">
        <f>'Выпол расх 2023г 2 прил'!G190</f>
        <v>12500</v>
      </c>
    </row>
    <row r="32" spans="1:4" ht="15" customHeight="1" x14ac:dyDescent="0.2">
      <c r="A32" s="99" t="s">
        <v>438</v>
      </c>
      <c r="B32" s="73" t="s">
        <v>24</v>
      </c>
      <c r="C32" s="73" t="s">
        <v>15</v>
      </c>
      <c r="D32" s="87">
        <f>'Выпол расх 2023г 2 прил'!G193</f>
        <v>29000</v>
      </c>
    </row>
    <row r="33" spans="1:4" ht="14.25" customHeight="1" x14ac:dyDescent="0.2">
      <c r="A33" s="244" t="s">
        <v>32</v>
      </c>
      <c r="B33" s="67" t="s">
        <v>14</v>
      </c>
      <c r="C33" s="93"/>
      <c r="D33" s="86">
        <f>D34</f>
        <v>40187762.25</v>
      </c>
    </row>
    <row r="34" spans="1:4" ht="15.75" customHeight="1" x14ac:dyDescent="0.2">
      <c r="A34" s="99" t="s">
        <v>18</v>
      </c>
      <c r="B34" s="73" t="s">
        <v>14</v>
      </c>
      <c r="C34" s="73" t="s">
        <v>3</v>
      </c>
      <c r="D34" s="87">
        <f>'Выпол расх 2023г 2 прил'!G197</f>
        <v>40187762.25</v>
      </c>
    </row>
    <row r="35" spans="1:4" ht="15.75" customHeight="1" x14ac:dyDescent="0.2">
      <c r="A35" s="244" t="s">
        <v>19</v>
      </c>
      <c r="B35" s="67" t="s">
        <v>20</v>
      </c>
      <c r="C35" s="93"/>
      <c r="D35" s="86">
        <f>D36</f>
        <v>731424</v>
      </c>
    </row>
    <row r="36" spans="1:4" ht="15" x14ac:dyDescent="0.2">
      <c r="A36" s="99" t="s">
        <v>46</v>
      </c>
      <c r="B36" s="73" t="s">
        <v>20</v>
      </c>
      <c r="C36" s="73" t="s">
        <v>3</v>
      </c>
      <c r="D36" s="102">
        <f>'Выпол расх 2023г 2 прил'!G227</f>
        <v>731424</v>
      </c>
    </row>
    <row r="37" spans="1:4" ht="15.75" x14ac:dyDescent="0.2">
      <c r="A37" s="245" t="s">
        <v>47</v>
      </c>
      <c r="B37" s="94" t="s">
        <v>48</v>
      </c>
      <c r="C37" s="95" t="s">
        <v>4</v>
      </c>
      <c r="D37" s="103">
        <f>D38</f>
        <v>51068.6</v>
      </c>
    </row>
    <row r="38" spans="1:4" ht="30" x14ac:dyDescent="0.2">
      <c r="A38" s="248" t="s">
        <v>49</v>
      </c>
      <c r="B38" s="73" t="s">
        <v>48</v>
      </c>
      <c r="C38" s="96" t="s">
        <v>3</v>
      </c>
      <c r="D38" s="102">
        <f>'Выпол расх 2023г 2 прил'!G234</f>
        <v>51068.6</v>
      </c>
    </row>
    <row r="39" spans="1:4" ht="32.25" customHeight="1" x14ac:dyDescent="0.2">
      <c r="A39" s="241" t="s">
        <v>217</v>
      </c>
      <c r="B39" s="94" t="s">
        <v>39</v>
      </c>
      <c r="C39" s="96"/>
      <c r="D39" s="103">
        <f>D40</f>
        <v>253615.28</v>
      </c>
    </row>
    <row r="40" spans="1:4" ht="15" x14ac:dyDescent="0.2">
      <c r="A40" s="99" t="s">
        <v>40</v>
      </c>
      <c r="B40" s="77" t="s">
        <v>39</v>
      </c>
      <c r="C40" s="77" t="s">
        <v>13</v>
      </c>
      <c r="D40" s="87">
        <f>'Выпол расх 2023г 2 прил'!G249</f>
        <v>253615.28</v>
      </c>
    </row>
    <row r="41" spans="1:4" ht="15.75" customHeight="1" thickBot="1" x14ac:dyDescent="0.25">
      <c r="A41" s="249" t="s">
        <v>33</v>
      </c>
      <c r="B41" s="97"/>
      <c r="C41" s="98"/>
      <c r="D41" s="104">
        <f>D10+D17+D19+D21+D24+D33+D35+D39+D37+D28+D30+0.02</f>
        <v>94895839</v>
      </c>
    </row>
    <row r="43" spans="1:4" x14ac:dyDescent="0.2">
      <c r="A43" s="1"/>
      <c r="B43" s="281"/>
      <c r="C43" s="282"/>
      <c r="D43" s="282"/>
    </row>
  </sheetData>
  <mergeCells count="6">
    <mergeCell ref="C8:D8"/>
    <mergeCell ref="B43:D43"/>
    <mergeCell ref="A7:D7"/>
    <mergeCell ref="B1:D1"/>
    <mergeCell ref="B2:D2"/>
    <mergeCell ref="A3:D5"/>
  </mergeCells>
  <pageMargins left="0.98425196850393704" right="0.39370078740157483" top="0.74803149606299213" bottom="0.7480314960629921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A21" sqref="A21"/>
    </sheetView>
  </sheetViews>
  <sheetFormatPr defaultColWidth="9" defaultRowHeight="15" x14ac:dyDescent="0.25"/>
  <cols>
    <col min="1" max="1" width="42.7109375" style="6" customWidth="1"/>
    <col min="2" max="2" width="1.7109375" style="6" hidden="1" customWidth="1"/>
    <col min="3" max="3" width="27.28515625" style="6" customWidth="1"/>
    <col min="4" max="4" width="17.42578125" style="6" hidden="1" customWidth="1"/>
    <col min="5" max="5" width="19.28515625" style="6" customWidth="1"/>
    <col min="6" max="6" width="0.28515625" style="6" hidden="1" customWidth="1"/>
    <col min="7" max="16384" width="9" style="6"/>
  </cols>
  <sheetData>
    <row r="1" spans="1:6" ht="15" customHeight="1" x14ac:dyDescent="0.25">
      <c r="A1" s="23"/>
      <c r="B1" s="24"/>
      <c r="C1" s="253" t="s">
        <v>114</v>
      </c>
      <c r="D1" s="253"/>
      <c r="E1" s="253"/>
      <c r="F1" s="65"/>
    </row>
    <row r="2" spans="1:6" ht="28.5" customHeight="1" x14ac:dyDescent="0.25">
      <c r="A2" s="12"/>
      <c r="B2" s="17"/>
      <c r="C2" s="252" t="s">
        <v>146</v>
      </c>
      <c r="D2" s="287"/>
      <c r="E2" s="252"/>
      <c r="F2" s="252"/>
    </row>
    <row r="3" spans="1:6" ht="14.1" customHeight="1" x14ac:dyDescent="0.25">
      <c r="A3" s="253" t="s">
        <v>223</v>
      </c>
      <c r="B3" s="253"/>
      <c r="C3" s="253"/>
      <c r="D3" s="253"/>
      <c r="E3" s="253"/>
      <c r="F3" s="253"/>
    </row>
    <row r="4" spans="1:6" ht="14.1" customHeight="1" x14ac:dyDescent="0.25">
      <c r="A4" s="12"/>
      <c r="B4" s="17"/>
      <c r="C4" s="52"/>
      <c r="D4" s="53"/>
      <c r="E4" s="52"/>
      <c r="F4" s="52"/>
    </row>
    <row r="5" spans="1:6" ht="63.6" customHeight="1" x14ac:dyDescent="0.25">
      <c r="A5" s="293" t="s">
        <v>453</v>
      </c>
      <c r="B5" s="293"/>
      <c r="C5" s="293"/>
      <c r="D5" s="293"/>
      <c r="E5" s="293"/>
      <c r="F5" s="52"/>
    </row>
    <row r="6" spans="1:6" ht="12" customHeight="1" thickBot="1" x14ac:dyDescent="0.3">
      <c r="A6" s="54"/>
      <c r="B6" s="55"/>
      <c r="C6" s="56"/>
      <c r="D6" s="57"/>
      <c r="E6" s="58"/>
      <c r="F6" s="26"/>
    </row>
    <row r="7" spans="1:6" ht="13.5" customHeight="1" x14ac:dyDescent="0.25">
      <c r="A7" s="294" t="s">
        <v>411</v>
      </c>
      <c r="B7" s="295" t="s">
        <v>69</v>
      </c>
      <c r="C7" s="296" t="s">
        <v>412</v>
      </c>
      <c r="D7" s="295" t="s">
        <v>42</v>
      </c>
      <c r="E7" s="297" t="s">
        <v>413</v>
      </c>
      <c r="F7" s="290" t="s">
        <v>43</v>
      </c>
    </row>
    <row r="8" spans="1:6" ht="21.75" customHeight="1" x14ac:dyDescent="0.25">
      <c r="A8" s="298"/>
      <c r="B8" s="299"/>
      <c r="C8" s="300"/>
      <c r="D8" s="299"/>
      <c r="E8" s="301"/>
      <c r="F8" s="291"/>
    </row>
    <row r="9" spans="1:6" ht="13.5" customHeight="1" x14ac:dyDescent="0.25">
      <c r="A9" s="302">
        <v>1</v>
      </c>
      <c r="B9" s="299"/>
      <c r="C9" s="303">
        <v>2</v>
      </c>
      <c r="D9" s="299"/>
      <c r="E9" s="304">
        <v>3</v>
      </c>
      <c r="F9" s="291"/>
    </row>
    <row r="10" spans="1:6" ht="36.75" customHeight="1" x14ac:dyDescent="0.25">
      <c r="A10" s="305" t="s">
        <v>414</v>
      </c>
      <c r="B10" s="299"/>
      <c r="C10" s="306"/>
      <c r="D10" s="299"/>
      <c r="E10" s="307">
        <f>E24+E20</f>
        <v>-3541619.06</v>
      </c>
      <c r="F10" s="291"/>
    </row>
    <row r="11" spans="1:6" ht="31.5" x14ac:dyDescent="0.25">
      <c r="A11" s="305" t="s">
        <v>386</v>
      </c>
      <c r="B11" s="308"/>
      <c r="C11" s="309" t="s">
        <v>121</v>
      </c>
      <c r="D11" s="308"/>
      <c r="E11" s="307">
        <f>E12+E15</f>
        <v>0</v>
      </c>
      <c r="F11" s="292"/>
    </row>
    <row r="12" spans="1:6" ht="48" thickBot="1" x14ac:dyDescent="0.35">
      <c r="A12" s="310" t="s">
        <v>387</v>
      </c>
      <c r="B12" s="311">
        <v>2</v>
      </c>
      <c r="C12" s="312" t="s">
        <v>122</v>
      </c>
      <c r="D12" s="313" t="s">
        <v>62</v>
      </c>
      <c r="E12" s="314">
        <f>E13</f>
        <v>0</v>
      </c>
      <c r="F12" s="19" t="s">
        <v>63</v>
      </c>
    </row>
    <row r="13" spans="1:6" ht="31.5" hidden="1" customHeight="1" x14ac:dyDescent="0.3">
      <c r="A13" s="185" t="s">
        <v>388</v>
      </c>
      <c r="B13" s="64">
        <v>500</v>
      </c>
      <c r="C13" s="186" t="s">
        <v>389</v>
      </c>
      <c r="D13" s="181" t="e">
        <f>D27+D21+D14</f>
        <v>#REF!</v>
      </c>
      <c r="E13" s="207">
        <f>E14</f>
        <v>0</v>
      </c>
      <c r="F13" s="18">
        <v>5465624.3300000001</v>
      </c>
    </row>
    <row r="14" spans="1:6" ht="11.45" hidden="1" customHeight="1" x14ac:dyDescent="0.3">
      <c r="A14" s="185" t="s">
        <v>390</v>
      </c>
      <c r="B14" s="60"/>
      <c r="C14" s="186" t="s">
        <v>123</v>
      </c>
      <c r="D14" s="184">
        <f>D15+D18</f>
        <v>0</v>
      </c>
      <c r="E14" s="207">
        <v>0</v>
      </c>
      <c r="F14" s="46"/>
    </row>
    <row r="15" spans="1:6" ht="0.6" hidden="1" customHeight="1" x14ac:dyDescent="0.3">
      <c r="A15" s="182" t="s">
        <v>391</v>
      </c>
      <c r="B15" s="60">
        <v>520</v>
      </c>
      <c r="C15" s="183" t="s">
        <v>392</v>
      </c>
      <c r="D15" s="184">
        <f>D16</f>
        <v>0</v>
      </c>
      <c r="E15" s="206">
        <f>E16</f>
        <v>0</v>
      </c>
      <c r="F15" s="47">
        <v>2319100</v>
      </c>
    </row>
    <row r="16" spans="1:6" ht="12" hidden="1" customHeight="1" x14ac:dyDescent="0.25">
      <c r="A16" s="185" t="s">
        <v>388</v>
      </c>
      <c r="B16" s="60"/>
      <c r="C16" s="186" t="s">
        <v>393</v>
      </c>
      <c r="D16" s="187">
        <f>D17</f>
        <v>0</v>
      </c>
      <c r="E16" s="207">
        <f>E17</f>
        <v>0</v>
      </c>
      <c r="F16" s="46"/>
    </row>
    <row r="17" spans="1:6" ht="27.6" hidden="1" customHeight="1" x14ac:dyDescent="0.25">
      <c r="A17" s="185" t="s">
        <v>394</v>
      </c>
      <c r="B17" s="60">
        <v>520</v>
      </c>
      <c r="C17" s="186" t="s">
        <v>395</v>
      </c>
      <c r="D17" s="187">
        <v>0</v>
      </c>
      <c r="E17" s="207">
        <v>0</v>
      </c>
      <c r="F17" s="47">
        <v>2319100</v>
      </c>
    </row>
    <row r="18" spans="1:6" ht="32.25" customHeight="1" x14ac:dyDescent="0.3">
      <c r="A18" s="188" t="s">
        <v>396</v>
      </c>
      <c r="B18" s="60">
        <v>520</v>
      </c>
      <c r="C18" s="201" t="s">
        <v>124</v>
      </c>
      <c r="D18" s="184">
        <f>D19</f>
        <v>0</v>
      </c>
      <c r="E18" s="208">
        <f>E19</f>
        <v>-2020000</v>
      </c>
      <c r="F18" s="47">
        <v>2319100</v>
      </c>
    </row>
    <row r="19" spans="1:6" ht="49.5" customHeight="1" x14ac:dyDescent="0.3">
      <c r="A19" s="190" t="s">
        <v>397</v>
      </c>
      <c r="B19" s="60">
        <v>520</v>
      </c>
      <c r="C19" s="202" t="s">
        <v>125</v>
      </c>
      <c r="D19" s="187">
        <f>D20</f>
        <v>0</v>
      </c>
      <c r="E19" s="205">
        <f>E20+E22</f>
        <v>-2020000</v>
      </c>
      <c r="F19" s="47">
        <v>2319100</v>
      </c>
    </row>
    <row r="20" spans="1:6" ht="33.75" customHeight="1" x14ac:dyDescent="0.3">
      <c r="A20" s="191" t="s">
        <v>398</v>
      </c>
      <c r="B20" s="60">
        <v>520</v>
      </c>
      <c r="C20" s="203" t="s">
        <v>126</v>
      </c>
      <c r="D20" s="187">
        <v>0</v>
      </c>
      <c r="E20" s="209">
        <f>E21</f>
        <v>-1010000</v>
      </c>
      <c r="F20" s="47" t="s">
        <v>65</v>
      </c>
    </row>
    <row r="21" spans="1:6" ht="75" x14ac:dyDescent="0.3">
      <c r="A21" s="191" t="s">
        <v>399</v>
      </c>
      <c r="B21" s="60">
        <v>520</v>
      </c>
      <c r="C21" s="203" t="s">
        <v>127</v>
      </c>
      <c r="D21" s="189">
        <f>D22</f>
        <v>1480</v>
      </c>
      <c r="E21" s="210">
        <v>-1010000</v>
      </c>
      <c r="F21" s="47" t="s">
        <v>65</v>
      </c>
    </row>
    <row r="22" spans="1:6" ht="78.75" x14ac:dyDescent="0.3">
      <c r="A22" s="204" t="s">
        <v>400</v>
      </c>
      <c r="B22" s="240">
        <v>520</v>
      </c>
      <c r="C22" s="197" t="s">
        <v>128</v>
      </c>
      <c r="D22" s="181">
        <f>D23+D25</f>
        <v>1480</v>
      </c>
      <c r="E22" s="209">
        <f>E23</f>
        <v>-1010000</v>
      </c>
      <c r="F22" s="47" t="s">
        <v>65</v>
      </c>
    </row>
    <row r="23" spans="1:6" ht="75.75" x14ac:dyDescent="0.3">
      <c r="A23" s="74" t="s">
        <v>401</v>
      </c>
      <c r="B23" s="240">
        <v>520</v>
      </c>
      <c r="C23" s="198" t="s">
        <v>129</v>
      </c>
      <c r="D23" s="192">
        <f>D24</f>
        <v>1480</v>
      </c>
      <c r="E23" s="210">
        <v>-1010000</v>
      </c>
      <c r="F23" s="47" t="s">
        <v>65</v>
      </c>
    </row>
    <row r="24" spans="1:6" ht="31.5" x14ac:dyDescent="0.3">
      <c r="A24" s="195" t="s">
        <v>402</v>
      </c>
      <c r="B24" s="60">
        <v>520</v>
      </c>
      <c r="C24" s="196" t="s">
        <v>403</v>
      </c>
      <c r="D24" s="193">
        <v>1480</v>
      </c>
      <c r="E24" s="208">
        <f>E25+E32</f>
        <v>-2531619.06</v>
      </c>
      <c r="F24" s="47" t="s">
        <v>65</v>
      </c>
    </row>
    <row r="25" spans="1:6" ht="31.5" x14ac:dyDescent="0.3">
      <c r="A25" s="204" t="s">
        <v>404</v>
      </c>
      <c r="B25" s="60">
        <v>520</v>
      </c>
      <c r="C25" s="197" t="s">
        <v>405</v>
      </c>
      <c r="D25" s="194">
        <f>D26</f>
        <v>0</v>
      </c>
      <c r="E25" s="209">
        <f>E26</f>
        <v>-99632403.430000007</v>
      </c>
      <c r="F25" s="47" t="s">
        <v>65</v>
      </c>
    </row>
    <row r="26" spans="1:6" ht="30" x14ac:dyDescent="0.25">
      <c r="A26" s="74" t="s">
        <v>167</v>
      </c>
      <c r="B26" s="60">
        <v>620</v>
      </c>
      <c r="C26" s="198" t="s">
        <v>406</v>
      </c>
      <c r="D26" s="187">
        <v>0</v>
      </c>
      <c r="E26" s="210">
        <f>E27</f>
        <v>-99632403.430000007</v>
      </c>
      <c r="F26" s="47" t="s">
        <v>65</v>
      </c>
    </row>
    <row r="27" spans="1:6" ht="30.75" x14ac:dyDescent="0.3">
      <c r="A27" s="74" t="s">
        <v>168</v>
      </c>
      <c r="B27" s="60"/>
      <c r="C27" s="198" t="s">
        <v>130</v>
      </c>
      <c r="D27" s="189" t="e">
        <f>D28+#REF!</f>
        <v>#REF!</v>
      </c>
      <c r="E27" s="210">
        <f>E28</f>
        <v>-99632403.430000007</v>
      </c>
      <c r="F27" s="46"/>
    </row>
    <row r="28" spans="1:6" ht="45.75" x14ac:dyDescent="0.3">
      <c r="A28" s="74" t="s">
        <v>407</v>
      </c>
      <c r="B28" s="60">
        <v>700</v>
      </c>
      <c r="C28" s="198" t="s">
        <v>131</v>
      </c>
      <c r="D28" s="192">
        <f>D29</f>
        <v>-1480.1</v>
      </c>
      <c r="E28" s="210">
        <f>-99632403.43</f>
        <v>-99632403.430000007</v>
      </c>
      <c r="F28" s="47">
        <v>3146524.33</v>
      </c>
    </row>
    <row r="29" spans="1:6" ht="31.5" x14ac:dyDescent="0.3">
      <c r="A29" s="204" t="s">
        <v>408</v>
      </c>
      <c r="B29" s="60">
        <v>710</v>
      </c>
      <c r="C29" s="197" t="s">
        <v>409</v>
      </c>
      <c r="D29" s="193">
        <f>D30</f>
        <v>-1480.1</v>
      </c>
      <c r="E29" s="209">
        <f>E30</f>
        <v>97100784.370000005</v>
      </c>
      <c r="F29" s="48" t="s">
        <v>120</v>
      </c>
    </row>
    <row r="30" spans="1:6" ht="30" x14ac:dyDescent="0.25">
      <c r="A30" s="74" t="s">
        <v>169</v>
      </c>
      <c r="B30" s="60">
        <v>710</v>
      </c>
      <c r="C30" s="198" t="s">
        <v>132</v>
      </c>
      <c r="D30" s="193">
        <f>D31</f>
        <v>-1480.1</v>
      </c>
      <c r="E30" s="210">
        <f>E31</f>
        <v>97100784.370000005</v>
      </c>
      <c r="F30" s="48" t="s">
        <v>120</v>
      </c>
    </row>
    <row r="31" spans="1:6" ht="30" x14ac:dyDescent="0.25">
      <c r="A31" s="74" t="s">
        <v>170</v>
      </c>
      <c r="B31" s="60">
        <v>710</v>
      </c>
      <c r="C31" s="198" t="s">
        <v>133</v>
      </c>
      <c r="D31" s="193">
        <f>-'[1]прил№1 '!D97-D21-0.1</f>
        <v>-1480.1</v>
      </c>
      <c r="E31" s="210">
        <f>E32</f>
        <v>97100784.370000005</v>
      </c>
      <c r="F31" s="48" t="s">
        <v>120</v>
      </c>
    </row>
    <row r="32" spans="1:6" ht="46.5" thickBot="1" x14ac:dyDescent="0.35">
      <c r="A32" s="199" t="s">
        <v>410</v>
      </c>
      <c r="B32" s="60">
        <v>710</v>
      </c>
      <c r="C32" s="200" t="s">
        <v>134</v>
      </c>
      <c r="D32" s="192" t="e">
        <f>#REF!</f>
        <v>#REF!</v>
      </c>
      <c r="E32" s="211">
        <v>97100784.370000005</v>
      </c>
      <c r="F32" s="48" t="s">
        <v>120</v>
      </c>
    </row>
    <row r="33" spans="1:6" ht="9.9499999999999993" customHeight="1" x14ac:dyDescent="0.25">
      <c r="A33" s="59"/>
      <c r="B33" s="49"/>
      <c r="C33" s="49"/>
      <c r="D33" s="50"/>
      <c r="E33" s="51"/>
      <c r="F33" s="27"/>
    </row>
    <row r="34" spans="1:6" ht="9.9499999999999993" customHeight="1" x14ac:dyDescent="0.25">
      <c r="A34" s="28"/>
      <c r="B34" s="40"/>
      <c r="C34" s="41"/>
      <c r="D34" s="29"/>
      <c r="E34" s="14"/>
      <c r="F34" s="14"/>
    </row>
    <row r="35" spans="1:6" ht="9.9499999999999993" customHeight="1" x14ac:dyDescent="0.25">
      <c r="A35" s="30"/>
      <c r="B35" s="42"/>
      <c r="C35" s="43"/>
      <c r="D35" s="31"/>
      <c r="E35" s="32"/>
      <c r="F35" s="32"/>
    </row>
    <row r="36" spans="1:6" ht="9.9499999999999993" customHeight="1" x14ac:dyDescent="0.25">
      <c r="A36" s="33"/>
      <c r="B36" s="34"/>
      <c r="C36" s="35"/>
      <c r="D36" s="14"/>
      <c r="E36" s="14"/>
      <c r="F36" s="14"/>
    </row>
    <row r="37" spans="1:6" ht="12" customHeight="1" x14ac:dyDescent="0.25">
      <c r="A37" s="33"/>
      <c r="B37" s="34"/>
      <c r="C37" s="35"/>
      <c r="D37" s="14"/>
      <c r="E37" s="14"/>
      <c r="F37" s="14"/>
    </row>
    <row r="38" spans="1:6" ht="13.5" customHeight="1" x14ac:dyDescent="0.25">
      <c r="A38" s="29"/>
      <c r="B38" s="25"/>
      <c r="C38" s="35"/>
      <c r="D38" s="25"/>
      <c r="E38" s="25"/>
      <c r="F38" s="14"/>
    </row>
    <row r="39" spans="1:6" ht="11.1" customHeight="1" x14ac:dyDescent="0.25">
      <c r="A39" s="36"/>
      <c r="B39" s="44"/>
      <c r="C39" s="45"/>
      <c r="D39" s="36"/>
      <c r="E39" s="36"/>
      <c r="F39" s="36"/>
    </row>
    <row r="40" spans="1:6" ht="11.1" customHeight="1" x14ac:dyDescent="0.25">
      <c r="A40" s="30"/>
      <c r="B40" s="42"/>
      <c r="C40" s="43"/>
      <c r="D40" s="36"/>
      <c r="E40" s="36"/>
      <c r="F40" s="36"/>
    </row>
    <row r="41" spans="1:6" ht="17.100000000000001" customHeight="1" x14ac:dyDescent="0.25">
      <c r="A41" s="36"/>
      <c r="B41" s="37"/>
      <c r="C41" s="35"/>
      <c r="D41" s="36"/>
      <c r="E41" s="36"/>
      <c r="F41" s="36"/>
    </row>
    <row r="42" spans="1:6" ht="17.100000000000001" customHeight="1" x14ac:dyDescent="0.25">
      <c r="A42" s="28"/>
      <c r="B42" s="288"/>
      <c r="C42" s="289"/>
      <c r="D42" s="36"/>
      <c r="E42" s="36"/>
      <c r="F42" s="36"/>
    </row>
    <row r="43" spans="1:6" ht="12" customHeight="1" x14ac:dyDescent="0.25">
      <c r="A43" s="30"/>
      <c r="B43" s="42"/>
      <c r="C43" s="43"/>
      <c r="D43" s="9"/>
      <c r="E43" s="36"/>
      <c r="F43" s="36"/>
    </row>
    <row r="44" spans="1:6" ht="17.100000000000001" customHeight="1" x14ac:dyDescent="0.25">
      <c r="A44" s="28"/>
      <c r="B44" s="28"/>
      <c r="C44" s="28"/>
      <c r="D44" s="35"/>
      <c r="E44" s="36"/>
      <c r="F44" s="36"/>
    </row>
    <row r="45" spans="1:6" ht="17.100000000000001" customHeight="1" x14ac:dyDescent="0.25">
      <c r="A45" s="28"/>
      <c r="B45" s="33"/>
      <c r="C45" s="33"/>
      <c r="D45" s="35"/>
      <c r="E45" s="5"/>
      <c r="F45" s="5"/>
    </row>
    <row r="46" spans="1:6" hidden="1" x14ac:dyDescent="0.25">
      <c r="A46" s="38"/>
      <c r="B46" s="38"/>
      <c r="C46" s="38"/>
      <c r="D46" s="38"/>
      <c r="E46" s="38"/>
      <c r="F46" s="38"/>
    </row>
    <row r="47" spans="1:6" hidden="1" x14ac:dyDescent="0.25">
      <c r="A47" s="285"/>
      <c r="B47" s="286"/>
      <c r="C47" s="286"/>
      <c r="D47" s="286"/>
      <c r="E47" s="286"/>
      <c r="F47" s="286"/>
    </row>
    <row r="48" spans="1:6" hidden="1" x14ac:dyDescent="0.25">
      <c r="A48" s="39"/>
      <c r="B48" s="39"/>
      <c r="C48" s="39"/>
      <c r="D48" s="39"/>
      <c r="E48" s="39"/>
      <c r="F48" s="39"/>
    </row>
  </sheetData>
  <mergeCells count="12">
    <mergeCell ref="A47:F47"/>
    <mergeCell ref="C2:F2"/>
    <mergeCell ref="C1:E1"/>
    <mergeCell ref="B42:C42"/>
    <mergeCell ref="B7:B11"/>
    <mergeCell ref="D7:D11"/>
    <mergeCell ref="F7:F11"/>
    <mergeCell ref="A5:E5"/>
    <mergeCell ref="A3:F3"/>
    <mergeCell ref="A7:A8"/>
    <mergeCell ref="C7:C8"/>
    <mergeCell ref="E7:E8"/>
  </mergeCells>
  <pageMargins left="0.98425196850393704" right="0.39370078740157483" top="0.74803149606299213" bottom="0.74803149606299213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Выпол дох 2023г 1 прил</vt:lpstr>
      <vt:lpstr>Выпол расх 2023г 2 прил</vt:lpstr>
      <vt:lpstr>Выпол расх 2023 3 прил</vt:lpstr>
      <vt:lpstr>Выпол по источ 2024г 4 прил </vt:lpstr>
      <vt:lpstr>'Выпол по источ 2024г 4 прил '!Область_печати</vt:lpstr>
      <vt:lpstr>'Выпол расх 2023 3 прил'!Область_печати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Пользователь</cp:lastModifiedBy>
  <cp:lastPrinted>2024-04-12T06:29:29Z</cp:lastPrinted>
  <dcterms:created xsi:type="dcterms:W3CDTF">2006-05-22T23:38:59Z</dcterms:created>
  <dcterms:modified xsi:type="dcterms:W3CDTF">2024-04-12T06:29:55Z</dcterms:modified>
</cp:coreProperties>
</file>